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15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 iterate="1" iterateCount="100" iterateDelta="3"/>
</workbook>
</file>

<file path=xl/sharedStrings.xml><?xml version="1.0" encoding="utf-8"?>
<sst xmlns="http://schemas.openxmlformats.org/spreadsheetml/2006/main" count="377" uniqueCount="155">
  <si>
    <t>SUMMARY OF PREVIOUS SEMESTER</t>
  </si>
  <si>
    <t>CURRENT SEMESTER</t>
  </si>
  <si>
    <t>SUMMARY OF CURRENT SEMESTER</t>
  </si>
  <si>
    <t>SUMMARY OF ALL SEMESTER</t>
  </si>
  <si>
    <t>REMARK</t>
  </si>
  <si>
    <t>S/NO</t>
  </si>
  <si>
    <t>MATRIC NO</t>
  </si>
  <si>
    <t>TUT</t>
  </si>
  <si>
    <t>TUP</t>
  </si>
  <si>
    <t>CGP</t>
  </si>
  <si>
    <t>CGPA</t>
  </si>
  <si>
    <t>UCCO</t>
  </si>
  <si>
    <t>FSC 101</t>
  </si>
  <si>
    <t>FSC 102</t>
  </si>
  <si>
    <t>FSC 103</t>
  </si>
  <si>
    <t>FSC 104</t>
  </si>
  <si>
    <t>FSC 105</t>
  </si>
  <si>
    <t>GST 102</t>
  </si>
  <si>
    <t>GST 105</t>
  </si>
  <si>
    <t>A. STANDING</t>
  </si>
  <si>
    <t>NAMES</t>
  </si>
  <si>
    <t>GRADE</t>
  </si>
  <si>
    <t>UNIVERSITY OF LAGOS</t>
  </si>
  <si>
    <t>DEPARTMENT OF COMPUTER SCIENCE</t>
  </si>
  <si>
    <t>2008/2009 SESSION</t>
  </si>
  <si>
    <t xml:space="preserve">SEMESTER: 1ST </t>
  </si>
  <si>
    <t>MAT101</t>
  </si>
  <si>
    <t>MAT102</t>
  </si>
  <si>
    <t>MAT103</t>
  </si>
  <si>
    <t>CSC100</t>
  </si>
  <si>
    <t>CSC101</t>
  </si>
  <si>
    <t>CSC102</t>
  </si>
  <si>
    <t>PHS102</t>
  </si>
  <si>
    <t>SUT</t>
  </si>
  <si>
    <t>SUP</t>
  </si>
  <si>
    <t>MARTIC NO</t>
  </si>
  <si>
    <t>SESSION 2008/2009</t>
  </si>
  <si>
    <t>INTRODUCTORY BIOLOGY</t>
  </si>
  <si>
    <t>INTRODUCTORY CHEMISTRY</t>
  </si>
  <si>
    <t>INTRODUCTION TO COMPUTER</t>
  </si>
  <si>
    <t>INTRODUCTORY MATHEMATICS</t>
  </si>
  <si>
    <t>INTRODUCTORY PHYSICS</t>
  </si>
  <si>
    <t>USE OF ENGGLISH</t>
  </si>
  <si>
    <t>PHILOSOPHY AND LOGIC</t>
  </si>
  <si>
    <t>ALGEBRA &amp; CORDINATE GEOMETRY</t>
  </si>
  <si>
    <t>CALCULUS</t>
  </si>
  <si>
    <t>MECHANICS</t>
  </si>
  <si>
    <t>COMPUTER AS A PROBLEM SOLVING TOOL</t>
  </si>
  <si>
    <t>SOFTWARE WORKSHOP</t>
  </si>
  <si>
    <t>DISCRETE MATHEMATICS</t>
  </si>
  <si>
    <t>ELECTRICITY &amp; MAGNETISM</t>
  </si>
  <si>
    <t>SEMESTER:  2ND</t>
  </si>
  <si>
    <t>SESSION 2009/2010</t>
  </si>
  <si>
    <t>CSC201</t>
  </si>
  <si>
    <t>CSC202</t>
  </si>
  <si>
    <t>MAT201</t>
  </si>
  <si>
    <t>MAT202</t>
  </si>
  <si>
    <t>GST 201</t>
  </si>
  <si>
    <t>SEMESTER:  1st</t>
  </si>
  <si>
    <t>LEVEL: 100</t>
  </si>
  <si>
    <t>LEVEL 100</t>
  </si>
  <si>
    <t>LEVEL 200</t>
  </si>
  <si>
    <t>CSC204</t>
  </si>
  <si>
    <t>SESSION 2010/2011</t>
  </si>
  <si>
    <t>LEVEL 300</t>
  </si>
  <si>
    <t>CSC301</t>
  </si>
  <si>
    <t>CSC302</t>
  </si>
  <si>
    <t>SEMESTER:  IST</t>
  </si>
  <si>
    <t>SESSION 2011/2012</t>
  </si>
  <si>
    <t>LEVEL 400</t>
  </si>
  <si>
    <t>CSC401</t>
  </si>
  <si>
    <t>NUMERICAL METHOD</t>
  </si>
  <si>
    <t>MAT207</t>
  </si>
  <si>
    <t>REAL ANALYSIS</t>
  </si>
  <si>
    <t>ALGORITHMS</t>
  </si>
  <si>
    <t>GENERAL STUDIES</t>
  </si>
  <si>
    <t>LANGUAGE</t>
  </si>
  <si>
    <t xml:space="preserve">PRINCIPLES OF COMPUTER </t>
  </si>
  <si>
    <t>REAL ANALYSIS II</t>
  </si>
  <si>
    <t>CALCULUS II</t>
  </si>
  <si>
    <t>INTRO COMPUTER PROCESS</t>
  </si>
  <si>
    <t>SOFTWARE WORKSHOP II</t>
  </si>
  <si>
    <t>BASIC COMPUTER STUDIES</t>
  </si>
  <si>
    <t>SEMESTER:  1ST</t>
  </si>
  <si>
    <t>CONCURRENT PROGRAMS</t>
  </si>
  <si>
    <t>CSC303</t>
  </si>
  <si>
    <t>ANALYSIS &amp; DESIGN</t>
  </si>
  <si>
    <t>CSC304</t>
  </si>
  <si>
    <t>OPERATING SYSTEMS</t>
  </si>
  <si>
    <t>CSC305</t>
  </si>
  <si>
    <t>MACHINE LANGUAGE</t>
  </si>
  <si>
    <t>CSC306</t>
  </si>
  <si>
    <t>COMPUTER CONSTRUCTION</t>
  </si>
  <si>
    <t>DATA STRUCTURE</t>
  </si>
  <si>
    <t>CSC307</t>
  </si>
  <si>
    <t>DATA MANAGEMENT</t>
  </si>
  <si>
    <t>NUMERIC COMPUTATION</t>
  </si>
  <si>
    <t>THEORYOF COMPUTING</t>
  </si>
  <si>
    <t>ASSEMBLY LANGUAGE</t>
  </si>
  <si>
    <t>COMPUTER LANGUAGE</t>
  </si>
  <si>
    <t>DATABASE MANAGEMENT</t>
  </si>
  <si>
    <t>PROGRAMMING LANGUAGE</t>
  </si>
  <si>
    <t>COMPUTER &amp; LAWS</t>
  </si>
  <si>
    <t>DISCRET MATHEMATHICS</t>
  </si>
  <si>
    <t>STATISTICAL COMPUTING</t>
  </si>
  <si>
    <t>MODERN PROGRAMMING</t>
  </si>
  <si>
    <t>CSC499</t>
  </si>
  <si>
    <t>FUTHER COMPUTING</t>
  </si>
  <si>
    <t>CSC412</t>
  </si>
  <si>
    <t>CSC432</t>
  </si>
  <si>
    <t>CSC414</t>
  </si>
  <si>
    <t>CSC415</t>
  </si>
  <si>
    <t>CSC405</t>
  </si>
  <si>
    <t>CSC454</t>
  </si>
  <si>
    <t>CSC429</t>
  </si>
  <si>
    <t>FUTHER NUMEIC ANALYSIS</t>
  </si>
  <si>
    <t>OPTIMIZATION TECHNIQUE</t>
  </si>
  <si>
    <t>ARTIFICIAL INTELLIGENCE</t>
  </si>
  <si>
    <t>INTRO TO MANAGEMENT</t>
  </si>
  <si>
    <t>THEORY OF COMPUTING</t>
  </si>
  <si>
    <t>INFORMATION PROCESSING</t>
  </si>
  <si>
    <t>PHS 206</t>
  </si>
  <si>
    <t>FRE187</t>
  </si>
  <si>
    <t>MAT206</t>
  </si>
  <si>
    <t>CSC203</t>
  </si>
  <si>
    <t>CSC205</t>
  </si>
  <si>
    <t>FRE 188</t>
  </si>
  <si>
    <t>PHS 263</t>
  </si>
  <si>
    <t>FSC 301</t>
  </si>
  <si>
    <t>MAT302</t>
  </si>
  <si>
    <t>CSC321</t>
  </si>
  <si>
    <t>CSC308</t>
  </si>
  <si>
    <t>MAT211</t>
  </si>
  <si>
    <t>C</t>
  </si>
  <si>
    <t>CSC322</t>
  </si>
  <si>
    <t>MAT308</t>
  </si>
  <si>
    <t>GST307</t>
  </si>
  <si>
    <t>CSC413</t>
  </si>
  <si>
    <t>CSC421</t>
  </si>
  <si>
    <t>CSC431</t>
  </si>
  <si>
    <t>KASHOGI DA COSTA</t>
  </si>
  <si>
    <t>COSBY FOSTER</t>
  </si>
  <si>
    <t>NASKY SARUNMI</t>
  </si>
  <si>
    <t>MAKALELE PITT</t>
  </si>
  <si>
    <t>SHOZZY MELOZY</t>
  </si>
  <si>
    <t>CJ  BRAINY</t>
  </si>
  <si>
    <t>070705001</t>
  </si>
  <si>
    <t>070705002</t>
  </si>
  <si>
    <t>070705003</t>
  </si>
  <si>
    <t>070705004</t>
  </si>
  <si>
    <t>070705005</t>
  </si>
  <si>
    <t>070705006</t>
  </si>
  <si>
    <t>CJ BRAINY</t>
  </si>
  <si>
    <t>FAIL</t>
  </si>
  <si>
    <t>UNIVERSITY OF LAGOS (@SAVEUNILAG)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</si>
</sst>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[$-409]dddd\,\ mmmm\ dd\,\ yyyy"/>
    <numFmt numFmtId="177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Algerian"/>
      <family val="5"/>
    </font>
    <font>
      <b/>
      <sz val="12"/>
      <color indexed="8"/>
      <name val="Algerian"/>
      <family val="5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E1" sqref="E1:O1"/>
    </sheetView>
  </sheetViews>
  <sheetFormatPr defaultColWidth="9.140625" defaultRowHeight="15"/>
  <cols>
    <col min="1" max="1" width="4.7109375" style="0" customWidth="1"/>
    <col min="2" max="2" width="19.421875" style="0" customWidth="1"/>
    <col min="3" max="3" width="10.57421875" style="0" customWidth="1"/>
    <col min="4" max="7" width="4.7109375" style="0" customWidth="1"/>
    <col min="8" max="8" width="5.140625" style="0" customWidth="1"/>
    <col min="9" max="14" width="3.7109375" style="0" customWidth="1"/>
    <col min="15" max="15" width="5.421875" style="0" customWidth="1"/>
    <col min="16" max="20" width="3.7109375" style="0" customWidth="1"/>
    <col min="21" max="21" width="3.57421875" style="0" customWidth="1"/>
    <col min="22" max="22" width="3.7109375" style="0" customWidth="1"/>
    <col min="23" max="26" width="5.57421875" style="0" customWidth="1"/>
    <col min="27" max="28" width="4.57421875" style="0" customWidth="1"/>
    <col min="29" max="29" width="4.421875" style="0" customWidth="1"/>
    <col min="30" max="31" width="6.7109375" style="0" customWidth="1"/>
    <col min="32" max="32" width="16.28125" style="0" bestFit="1" customWidth="1"/>
    <col min="33" max="33" width="20.7109375" style="0" customWidth="1"/>
  </cols>
  <sheetData>
    <row r="1" spans="5:15" ht="17.25">
      <c r="E1" s="4" t="s">
        <v>154</v>
      </c>
      <c r="F1" s="4"/>
      <c r="G1" s="4"/>
      <c r="H1" s="4"/>
      <c r="I1" s="4"/>
      <c r="J1" s="4"/>
      <c r="K1" s="4"/>
      <c r="L1" s="4"/>
      <c r="M1" s="4"/>
      <c r="N1" s="4"/>
      <c r="O1" s="4"/>
    </row>
    <row r="2" spans="2:28" ht="17.25">
      <c r="B2" t="s">
        <v>25</v>
      </c>
      <c r="E2" s="5" t="s">
        <v>23</v>
      </c>
      <c r="F2" s="5"/>
      <c r="G2" s="5"/>
      <c r="H2" s="5"/>
      <c r="I2" s="5"/>
      <c r="J2" s="5"/>
      <c r="K2" s="5"/>
      <c r="L2" s="5"/>
      <c r="M2" s="5"/>
      <c r="N2" s="5"/>
      <c r="O2" s="5"/>
      <c r="R2" s="2" t="s">
        <v>24</v>
      </c>
      <c r="S2" s="2"/>
      <c r="T2" s="2"/>
      <c r="U2" s="2"/>
      <c r="V2" s="2"/>
      <c r="X2" s="2" t="s">
        <v>59</v>
      </c>
      <c r="Y2" s="2"/>
      <c r="Z2" s="2"/>
      <c r="AA2" s="2"/>
      <c r="AB2" s="2"/>
    </row>
    <row r="3" spans="1:33" ht="14.25" customHeight="1">
      <c r="A3" s="2" t="s">
        <v>5</v>
      </c>
      <c r="B3" s="2" t="s">
        <v>20</v>
      </c>
      <c r="C3" s="2" t="s">
        <v>6</v>
      </c>
      <c r="D3" s="10" t="s">
        <v>0</v>
      </c>
      <c r="E3" s="10"/>
      <c r="F3" s="10"/>
      <c r="G3" s="10"/>
      <c r="H3" s="10"/>
      <c r="I3" s="1"/>
      <c r="J3" s="2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0" t="s">
        <v>2</v>
      </c>
      <c r="X3" s="10"/>
      <c r="Y3" s="10"/>
      <c r="Z3" s="10"/>
      <c r="AA3" s="2" t="s">
        <v>3</v>
      </c>
      <c r="AB3" s="2"/>
      <c r="AC3" s="2"/>
      <c r="AD3" s="2"/>
      <c r="AE3" s="2"/>
      <c r="AF3" s="2" t="s">
        <v>4</v>
      </c>
      <c r="AG3" s="2"/>
    </row>
    <row r="4" spans="1:33" ht="183.75" customHeight="1">
      <c r="A4" s="2"/>
      <c r="B4" s="2"/>
      <c r="C4" s="2"/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3" t="s">
        <v>37</v>
      </c>
      <c r="J4" s="3"/>
      <c r="K4" s="3" t="s">
        <v>38</v>
      </c>
      <c r="L4" s="3"/>
      <c r="M4" s="3" t="s">
        <v>39</v>
      </c>
      <c r="N4" s="3"/>
      <c r="O4" s="3" t="s">
        <v>40</v>
      </c>
      <c r="P4" s="3"/>
      <c r="Q4" s="3" t="s">
        <v>41</v>
      </c>
      <c r="R4" s="3"/>
      <c r="S4" s="3" t="s">
        <v>42</v>
      </c>
      <c r="T4" s="3"/>
      <c r="U4" s="3" t="s">
        <v>43</v>
      </c>
      <c r="V4" s="3"/>
      <c r="W4" s="2" t="s">
        <v>33</v>
      </c>
      <c r="X4" s="2" t="s">
        <v>34</v>
      </c>
      <c r="Y4" s="2" t="s">
        <v>9</v>
      </c>
      <c r="Z4" s="2" t="s">
        <v>10</v>
      </c>
      <c r="AA4" s="2" t="s">
        <v>7</v>
      </c>
      <c r="AB4" s="2" t="s">
        <v>8</v>
      </c>
      <c r="AC4" s="2" t="s">
        <v>9</v>
      </c>
      <c r="AD4" s="2" t="s">
        <v>10</v>
      </c>
      <c r="AE4" s="8" t="s">
        <v>11</v>
      </c>
      <c r="AF4" s="8" t="s">
        <v>19</v>
      </c>
      <c r="AG4" s="2" t="s">
        <v>21</v>
      </c>
    </row>
    <row r="5" spans="1:33" ht="15">
      <c r="A5" s="2"/>
      <c r="B5" s="2"/>
      <c r="C5" s="2"/>
      <c r="D5" s="2"/>
      <c r="E5" s="2"/>
      <c r="F5" s="2"/>
      <c r="G5" s="2"/>
      <c r="H5" s="2"/>
      <c r="I5" s="9" t="s">
        <v>12</v>
      </c>
      <c r="J5" s="9"/>
      <c r="K5" s="2" t="s">
        <v>13</v>
      </c>
      <c r="L5" s="2"/>
      <c r="M5" s="2" t="s">
        <v>14</v>
      </c>
      <c r="N5" s="2"/>
      <c r="O5" s="2" t="s">
        <v>15</v>
      </c>
      <c r="P5" s="2"/>
      <c r="Q5" s="2" t="s">
        <v>16</v>
      </c>
      <c r="R5" s="2"/>
      <c r="S5" s="2" t="s">
        <v>17</v>
      </c>
      <c r="T5" s="2"/>
      <c r="U5" s="2" t="s">
        <v>18</v>
      </c>
      <c r="V5" s="2"/>
      <c r="W5" s="2"/>
      <c r="X5" s="2"/>
      <c r="Y5" s="2"/>
      <c r="Z5" s="2"/>
      <c r="AA5" s="2"/>
      <c r="AB5" s="2"/>
      <c r="AC5" s="2"/>
      <c r="AD5" s="2"/>
      <c r="AE5" s="8"/>
      <c r="AF5" s="8"/>
      <c r="AG5" s="2"/>
    </row>
    <row r="6" spans="1:33" ht="15">
      <c r="A6" s="2"/>
      <c r="B6" s="2"/>
      <c r="C6" s="2"/>
      <c r="D6" s="2"/>
      <c r="E6" s="2"/>
      <c r="F6" s="2"/>
      <c r="G6" s="2"/>
      <c r="H6" s="2"/>
      <c r="I6" s="2">
        <v>3</v>
      </c>
      <c r="J6" s="2"/>
      <c r="K6" s="2">
        <v>3</v>
      </c>
      <c r="L6" s="2"/>
      <c r="M6" s="2">
        <v>2</v>
      </c>
      <c r="N6" s="2"/>
      <c r="O6" s="2">
        <v>3</v>
      </c>
      <c r="P6" s="2"/>
      <c r="Q6" s="2">
        <v>3</v>
      </c>
      <c r="R6" s="2"/>
      <c r="S6" s="2">
        <v>0</v>
      </c>
      <c r="T6" s="2"/>
      <c r="U6" s="2">
        <v>0</v>
      </c>
      <c r="V6" s="2"/>
      <c r="W6" s="2"/>
      <c r="X6" s="2"/>
      <c r="Y6" s="2"/>
      <c r="Z6" s="2"/>
      <c r="AA6" s="2"/>
      <c r="AB6" s="2"/>
      <c r="AC6" s="2"/>
      <c r="AD6" s="2"/>
      <c r="AE6" s="8"/>
      <c r="AF6" s="8"/>
      <c r="AG6" s="2"/>
    </row>
    <row r="7" spans="1:33" ht="15">
      <c r="A7" s="2">
        <v>1</v>
      </c>
      <c r="B7" s="2" t="s">
        <v>145</v>
      </c>
      <c r="C7" s="11" t="s">
        <v>146</v>
      </c>
      <c r="D7" s="2">
        <v>0</v>
      </c>
      <c r="E7" s="2">
        <v>0</v>
      </c>
      <c r="F7" s="2">
        <v>0</v>
      </c>
      <c r="G7" s="7">
        <v>0</v>
      </c>
      <c r="H7" s="2">
        <v>0</v>
      </c>
      <c r="I7" s="2">
        <v>65</v>
      </c>
      <c r="J7" s="2"/>
      <c r="K7" s="2">
        <v>81</v>
      </c>
      <c r="L7" s="2"/>
      <c r="M7" s="2">
        <v>57</v>
      </c>
      <c r="N7" s="2"/>
      <c r="O7" s="2">
        <v>65</v>
      </c>
      <c r="P7" s="2"/>
      <c r="Q7" s="2">
        <v>90</v>
      </c>
      <c r="R7" s="2"/>
      <c r="S7" s="2">
        <v>90</v>
      </c>
      <c r="T7" s="2"/>
      <c r="U7" s="2">
        <v>40</v>
      </c>
      <c r="V7" s="2"/>
      <c r="W7" s="2">
        <f>SUM(I$6:$R$6)</f>
        <v>14</v>
      </c>
      <c r="X7" s="2">
        <f>SUMIF(I7:U7,"&gt;39.5",I$6:U$6)</f>
        <v>14</v>
      </c>
      <c r="Y7" s="2">
        <f>SUM(I$6*J8,K$6*L8,$M$6*N8,$O$6*P8,$Q$6*R8)</f>
        <v>60</v>
      </c>
      <c r="Z7" s="6">
        <f>Y7/W7</f>
        <v>4.285714285714286</v>
      </c>
      <c r="AA7" s="2">
        <f>W7+D7</f>
        <v>14</v>
      </c>
      <c r="AB7" s="2">
        <f>X7+E7</f>
        <v>14</v>
      </c>
      <c r="AC7" s="2">
        <f>Y7+D7</f>
        <v>60</v>
      </c>
      <c r="AD7" s="6">
        <f>AC7/AB7</f>
        <v>4.285714285714286</v>
      </c>
      <c r="AE7" s="2">
        <f>W7-X7</f>
        <v>0</v>
      </c>
      <c r="AF7" s="2" t="str">
        <f>IF(AD7&gt;1,"GOOD STANDING","PROBATION")</f>
        <v>GOOD STANDING</v>
      </c>
      <c r="AG7" s="2" t="str">
        <f>IF(AD7&gt;4.49,"FIRST CLASS",IF(AD7&gt;3.49,"SECOND CLASS UPPER",IF(AD7&gt;2.49,"SECOND CLASS LOWER",IF(AD7&gt;1.49,"THIRD CLASS",IF(AD7&gt;0.99,"PASS",SHAKE)))))</f>
        <v>SECOND CLASS UPPER</v>
      </c>
    </row>
    <row r="8" spans="1:33" ht="15">
      <c r="A8" s="2"/>
      <c r="B8" s="2"/>
      <c r="C8" s="2"/>
      <c r="D8" s="2"/>
      <c r="E8" s="2"/>
      <c r="F8" s="2"/>
      <c r="G8" s="7"/>
      <c r="H8" s="2"/>
      <c r="I8" t="str">
        <f>IF(I7&gt;69.5,"A",IF(I7&gt;59.5,"B",IF(I7&gt;49.5,"C",IF(I7&gt;44.5,"D",IF(I7&gt;39.5,"E","F")))))</f>
        <v>B</v>
      </c>
      <c r="J8" t="str">
        <f>IF(I7&gt;69.5,"5",IF(I7&gt;59.5,"4",IF(I7&gt;49.5,"3",IF(I7&gt;44.5,"2",IF(I7&gt;39.5,"1","0")))))</f>
        <v>4</v>
      </c>
      <c r="K8" t="str">
        <f>IF(K7&gt;69.5,"A",IF(K7&gt;59.5,"B",IF(K7&gt;49.5,"C",IF(K7&gt;44.5,"D",IF(K7&gt;39.5,"E","F")))))</f>
        <v>A</v>
      </c>
      <c r="L8" t="str">
        <f>IF(K7&gt;69.5,"5",IF(K7&gt;59.5,"4",IF(K7&gt;49.5,"3",IF(K7&gt;44.5,"2",IF(K7&gt;39.5,"1","0")))))</f>
        <v>5</v>
      </c>
      <c r="M8" t="str">
        <f>IF(M7&gt;69.5,"A",IF(M7&gt;59.5,"B",IF(M7&gt;49.5,"C",IF(M7&gt;44.5,"D",IF(M7&gt;39.5,"E","F")))))</f>
        <v>C</v>
      </c>
      <c r="N8" t="str">
        <f>IF(M7&gt;69.5,"5",IF(M7&gt;59.5,"4",IF(M7&gt;49.5,"3",IF(M7&gt;44.5,"2",IF(M7&gt;39.5,"1","0")))))</f>
        <v>3</v>
      </c>
      <c r="O8" t="str">
        <f>IF(O7&gt;69.5,"A",IF(O7&gt;59.5,"B",IF(O7&gt;49.5,"C",IF(O7&gt;44.5,"D",IF(O7&gt;39.5,"E","F")))))</f>
        <v>B</v>
      </c>
      <c r="P8" t="str">
        <f>IF(O7&gt;69.5,"5",IF(O7&gt;59.5,"4",IF(O7&gt;49.5,"3",IF(O7&gt;44.5,"2",IF(O7&gt;39.5,"1","0")))))</f>
        <v>4</v>
      </c>
      <c r="Q8" t="str">
        <f>IF(Q7&gt;69.5,"A",IF(Q7&gt;59.5,"B",IF(Q7&gt;49.5,"C",IF(Q7&gt;44.5,"D",IF(Q7&gt;39.5,"E","F")))))</f>
        <v>A</v>
      </c>
      <c r="R8" t="str">
        <f>IF(Q7&gt;69.5,"5",IF(Q7&gt;59.5,"4",IF(Q7&gt;49.5,"3",IF(Q7&gt;44.5,"2",IF(Q7&gt;39.5,"1","0")))))</f>
        <v>5</v>
      </c>
      <c r="S8" t="str">
        <f>IF(S7&gt;69.5,"A",IF(S7&gt;59.5,"B",IF(S7&gt;49.5,"C",IF(S7&gt;44.5,"D",IF(S7&gt;39.5,"E","F")))))</f>
        <v>A</v>
      </c>
      <c r="T8" t="str">
        <f>IF(S7&gt;69.5,"5",IF(S7&gt;59.5,"4",IF(S7&gt;49.5,"3",IF(S7&gt;44.5,"2",IF(S7&gt;39.5,"1","0")))))</f>
        <v>5</v>
      </c>
      <c r="U8" t="str">
        <f>IF(U7&gt;69.5,"A",IF(U7&gt;59.5,"B",IF(U7&gt;49.5,"C",IF(U7&gt;44.5,"D",IF(U7&gt;39.5,"E","F")))))</f>
        <v>E</v>
      </c>
      <c r="V8" t="str">
        <f>IF(U7&gt;69.5,"5",IF(U7&gt;59.5,"4",IF(U7&gt;49.5,"3",IF(U7&gt;44.5,"2",IF(U7&gt;39.5,"1","0")))))</f>
        <v>1</v>
      </c>
      <c r="W8" s="2"/>
      <c r="X8" s="2"/>
      <c r="Y8" s="2"/>
      <c r="Z8" s="6"/>
      <c r="AA8" s="2"/>
      <c r="AB8" s="2"/>
      <c r="AC8" s="2"/>
      <c r="AD8" s="6"/>
      <c r="AE8" s="2"/>
      <c r="AF8" s="2"/>
      <c r="AG8" s="2"/>
    </row>
    <row r="9" spans="1:33" ht="15">
      <c r="A9" s="2">
        <v>2</v>
      </c>
      <c r="B9" s="2" t="s">
        <v>141</v>
      </c>
      <c r="C9" s="11" t="s">
        <v>147</v>
      </c>
      <c r="D9" s="2">
        <v>0</v>
      </c>
      <c r="E9" s="2">
        <v>0</v>
      </c>
      <c r="F9" s="2">
        <v>0</v>
      </c>
      <c r="G9" s="7">
        <v>0</v>
      </c>
      <c r="H9" s="2">
        <v>0</v>
      </c>
      <c r="I9" s="2">
        <v>77</v>
      </c>
      <c r="J9" s="2"/>
      <c r="K9" s="2">
        <v>70</v>
      </c>
      <c r="L9" s="2"/>
      <c r="M9" s="2">
        <v>97</v>
      </c>
      <c r="N9" s="2"/>
      <c r="O9" s="2">
        <v>76</v>
      </c>
      <c r="P9" s="2"/>
      <c r="Q9" s="2">
        <v>76</v>
      </c>
      <c r="R9" s="2"/>
      <c r="S9" s="2">
        <v>40</v>
      </c>
      <c r="T9" s="2"/>
      <c r="U9" s="2">
        <v>56</v>
      </c>
      <c r="V9" s="2"/>
      <c r="W9" s="2">
        <f>SUM(I$6:$R$6)</f>
        <v>14</v>
      </c>
      <c r="X9" s="2">
        <f>SUMIF(I9:U9,"&gt;39.5",I$6:U$6)</f>
        <v>14</v>
      </c>
      <c r="Y9" s="2">
        <f>SUM(I$6*J10,K$6*L10,$M$6*N10,$O$6*P10,$Q$6*R10)</f>
        <v>70</v>
      </c>
      <c r="Z9" s="6">
        <f>Y9/W9</f>
        <v>5</v>
      </c>
      <c r="AA9" s="2">
        <f>W9+D9</f>
        <v>14</v>
      </c>
      <c r="AB9" s="2">
        <f>X9+E9</f>
        <v>14</v>
      </c>
      <c r="AC9" s="2">
        <f>Y9+D9</f>
        <v>70</v>
      </c>
      <c r="AD9" s="6">
        <f>AC9/AB9</f>
        <v>5</v>
      </c>
      <c r="AE9" s="2">
        <f>W9-X9</f>
        <v>0</v>
      </c>
      <c r="AF9" s="2" t="str">
        <f>IF(AD9&gt;1,"GOOD STANDING","PROBATION")</f>
        <v>GOOD STANDING</v>
      </c>
      <c r="AG9" s="2" t="str">
        <f>IF(AD9&gt;4.49,"FIRST CLASS",IF(AD9&gt;3.49,"SECOND CLASS UPPER",IF(AD9&gt;2.49,"SECOND CLASS LOWER",IF(AD9&gt;1.49,"THIRD CLASS",IF(AD9&gt;0.99,"PASS",SHAKE)))))</f>
        <v>FIRST CLASS</v>
      </c>
    </row>
    <row r="10" spans="1:33" ht="15">
      <c r="A10" s="2"/>
      <c r="B10" s="2"/>
      <c r="C10" s="2"/>
      <c r="D10" s="2"/>
      <c r="E10" s="2"/>
      <c r="F10" s="2"/>
      <c r="G10" s="7"/>
      <c r="H10" s="2"/>
      <c r="I10" t="str">
        <f>IF(I9&gt;69.5,"A",IF(I9&gt;59.5,"B",IF(I9&gt;49.5,"C",IF(I9&gt;44.5,"D",IF(I9&gt;39.5,"E","F")))))</f>
        <v>A</v>
      </c>
      <c r="J10" t="str">
        <f>IF(I9&gt;69.5,"5",IF(I9&gt;59.5,"4",IF(I9&gt;49.5,"3",IF(I9&gt;44.5,"2",IF(I9&gt;39.5,"1","0")))))</f>
        <v>5</v>
      </c>
      <c r="K10" t="str">
        <f>IF(K9&gt;69.5,"A",IF(K9&gt;59.5,"B",IF(K9&gt;49.5,"C",IF(K9&gt;44.5,"D",IF(K9&gt;39.5,"E","F")))))</f>
        <v>A</v>
      </c>
      <c r="L10" t="str">
        <f>IF(K9&gt;69.5,"5",IF(K9&gt;59.5,"4",IF(K9&gt;49.5,"3",IF(K9&gt;44.5,"2",IF(K9&gt;39.5,"1","0")))))</f>
        <v>5</v>
      </c>
      <c r="M10" t="str">
        <f>IF(M9&gt;69.5,"A",IF(M9&gt;59.5,"B",IF(M9&gt;49.5,"C",IF(M9&gt;44.5,"D",IF(M9&gt;39.5,"E","F")))))</f>
        <v>A</v>
      </c>
      <c r="N10" t="str">
        <f>IF(M9&gt;69.5,"5",IF(M9&gt;59.5,"4",IF(M9&gt;49.5,"3",IF(M9&gt;44.5,"2",IF(M9&gt;39.5,"1","0")))))</f>
        <v>5</v>
      </c>
      <c r="O10" t="str">
        <f>IF(O9&gt;69.5,"A",IF(O9&gt;59.5,"B",IF(O9&gt;49.5,"C",IF(O9&gt;44.5,"D",IF(O9&gt;39.5,"E","F")))))</f>
        <v>A</v>
      </c>
      <c r="P10" t="str">
        <f>IF(O9&gt;69.5,"5",IF(O9&gt;59.5,"4",IF(O9&gt;49.5,"3",IF(O9&gt;44.5,"2",IF(O9&gt;39.5,"1","0")))))</f>
        <v>5</v>
      </c>
      <c r="Q10" t="str">
        <f>IF(Q9&gt;69.5,"A",IF(Q9&gt;59.5,"B",IF(Q9&gt;49.5,"C",IF(Q9&gt;44.5,"D",IF(Q9&gt;39.5,"E","F")))))</f>
        <v>A</v>
      </c>
      <c r="R10" t="str">
        <f>IF(Q9&gt;69.5,"5",IF(Q9&gt;59.5,"4",IF(Q9&gt;49.5,"3",IF(Q9&gt;44.5,"2",IF(Q9&gt;39.5,"1","0")))))</f>
        <v>5</v>
      </c>
      <c r="S10" t="str">
        <f>IF(S9&gt;69.5,"A",IF(S9&gt;59.5,"B",IF(S9&gt;49.5,"C",IF(S9&gt;44.5,"D",IF(S9&gt;39.5,"E","F")))))</f>
        <v>E</v>
      </c>
      <c r="T10" t="str">
        <f>IF(S9&gt;69.5,"5",IF(S9&gt;59.5,"4",IF(S9&gt;49.5,"3",IF(S9&gt;44.5,"2",IF(S9&gt;39.5,"1","0")))))</f>
        <v>1</v>
      </c>
      <c r="U10" t="str">
        <f>IF(U9&gt;69.5,"A",IF(U9&gt;59.5,"B",IF(U9&gt;49.5,"C",IF(U9&gt;44.5,"D",IF(U9&gt;39.5,"E","F")))))</f>
        <v>C</v>
      </c>
      <c r="V10" t="str">
        <f>IF(U9&gt;69.5,"5",IF(U9&gt;59.5,"4",IF(U9&gt;49.5,"3",IF(U9&gt;44.5,"2",IF(U9&gt;39.5,"1","0")))))</f>
        <v>3</v>
      </c>
      <c r="W10" s="2"/>
      <c r="X10" s="2"/>
      <c r="Y10" s="2"/>
      <c r="Z10" s="6"/>
      <c r="AA10" s="2"/>
      <c r="AB10" s="2"/>
      <c r="AC10" s="2"/>
      <c r="AD10" s="6"/>
      <c r="AE10" s="2"/>
      <c r="AF10" s="2"/>
      <c r="AG10" s="2"/>
    </row>
    <row r="11" spans="1:33" ht="15">
      <c r="A11" s="2">
        <v>3</v>
      </c>
      <c r="B11" s="2" t="s">
        <v>140</v>
      </c>
      <c r="C11" s="11" t="s">
        <v>148</v>
      </c>
      <c r="D11" s="2">
        <v>0</v>
      </c>
      <c r="E11" s="2">
        <v>0</v>
      </c>
      <c r="F11" s="2">
        <v>0</v>
      </c>
      <c r="G11" s="7">
        <v>0</v>
      </c>
      <c r="H11" s="2">
        <v>0</v>
      </c>
      <c r="I11" s="2">
        <v>30</v>
      </c>
      <c r="J11" s="2"/>
      <c r="K11" s="2">
        <v>32</v>
      </c>
      <c r="L11" s="2"/>
      <c r="M11" s="2">
        <v>44</v>
      </c>
      <c r="N11" s="2"/>
      <c r="O11" s="2">
        <v>43</v>
      </c>
      <c r="P11" s="2"/>
      <c r="Q11" s="2">
        <v>39</v>
      </c>
      <c r="R11" s="2"/>
      <c r="S11" s="2">
        <v>99</v>
      </c>
      <c r="T11" s="2"/>
      <c r="U11" s="2">
        <v>99</v>
      </c>
      <c r="V11" s="2"/>
      <c r="W11" s="2">
        <f>SUM(I$6:$R$6)</f>
        <v>14</v>
      </c>
      <c r="X11" s="2">
        <f>SUMIF(I11:U11,"&gt;39.5",I$6:U$6)</f>
        <v>5</v>
      </c>
      <c r="Y11" s="2">
        <f>SUM(I$6*J12,K$6*L12,$M$6*N12,$O$6*P12,$Q$6*R12)</f>
        <v>5</v>
      </c>
      <c r="Z11" s="6">
        <f>Y11/W11</f>
        <v>0.35714285714285715</v>
      </c>
      <c r="AA11" s="2">
        <f>W11+D11</f>
        <v>14</v>
      </c>
      <c r="AB11" s="2">
        <f>X11+E11</f>
        <v>5</v>
      </c>
      <c r="AC11" s="2">
        <f>Y11+D11</f>
        <v>5</v>
      </c>
      <c r="AD11" s="6">
        <f>AC11/AA11</f>
        <v>0.35714285714285715</v>
      </c>
      <c r="AE11" s="2">
        <f>W11-X11</f>
        <v>9</v>
      </c>
      <c r="AF11" s="2" t="str">
        <f>IF(AD11&gt;1,"GOOD STANDING","PROBATION")</f>
        <v>PROBATION</v>
      </c>
      <c r="AG11" s="2" t="s">
        <v>153</v>
      </c>
    </row>
    <row r="12" spans="1:33" ht="15">
      <c r="A12" s="2"/>
      <c r="B12" s="2"/>
      <c r="C12" s="2"/>
      <c r="D12" s="2"/>
      <c r="E12" s="2"/>
      <c r="F12" s="2"/>
      <c r="G12" s="7"/>
      <c r="H12" s="2"/>
      <c r="I12" t="str">
        <f>IF(I11&gt;69.5,"A",IF(I11&gt;59.5,"B",IF(I11&gt;49.5,"C",IF(I11&gt;44.5,"D",IF(I11&gt;39.5,"E","F")))))</f>
        <v>F</v>
      </c>
      <c r="J12" t="str">
        <f>IF(I11&gt;69.5,"5",IF(I11&gt;59.5,"4",IF(I11&gt;49.5,"3",IF(I11&gt;44.5,"2",IF(I11&gt;39.5,"1","0")))))</f>
        <v>0</v>
      </c>
      <c r="K12" t="str">
        <f>IF(K11&gt;69.5,"A",IF(K11&gt;59.5,"B",IF(K11&gt;49.5,"C",IF(K11&gt;44.5,"D",IF(K11&gt;39.5,"E","F")))))</f>
        <v>F</v>
      </c>
      <c r="L12" t="str">
        <f>IF(K11&gt;69.5,"5",IF(K11&gt;59.5,"4",IF(K11&gt;49.5,"3",IF(K11&gt;44.5,"2",IF(K11&gt;39.5,"1","0")))))</f>
        <v>0</v>
      </c>
      <c r="M12" t="str">
        <f>IF(M11&gt;69.5,"A",IF(M11&gt;59.5,"B",IF(M11&gt;49.5,"C",IF(M11&gt;44.5,"D",IF(M11&gt;39.5,"E","F")))))</f>
        <v>E</v>
      </c>
      <c r="N12" t="str">
        <f>IF(M11&gt;69.5,"5",IF(M11&gt;59.5,"4",IF(M11&gt;49.5,"3",IF(M11&gt;44.5,"2",IF(M11&gt;39.5,"1","0")))))</f>
        <v>1</v>
      </c>
      <c r="O12" t="str">
        <f>IF(O11&gt;69.5,"A",IF(O11&gt;59.5,"B",IF(O11&gt;49.5,"C",IF(O11&gt;44.5,"D",IF(O11&gt;39.5,"E","F")))))</f>
        <v>E</v>
      </c>
      <c r="P12" t="str">
        <f>IF(O11&gt;69.5,"5",IF(O11&gt;59.5,"4",IF(O11&gt;49.5,"3",IF(O11&gt;44.5,"2",IF(O11&gt;39.5,"1","0")))))</f>
        <v>1</v>
      </c>
      <c r="Q12" t="str">
        <f>IF(Q11&gt;69.5,"A",IF(Q11&gt;59.5,"B",IF(Q11&gt;49.5,"C",IF(Q11&gt;44.5,"D",IF(Q11&gt;39.5,"E","F")))))</f>
        <v>F</v>
      </c>
      <c r="R12" t="str">
        <f>IF(Q11&gt;69.5,"5",IF(Q11&gt;59.5,"4",IF(Q11&gt;49.5,"3",IF(Q11&gt;44.5,"2",IF(Q11&gt;39.5,"1","0")))))</f>
        <v>0</v>
      </c>
      <c r="S12" t="str">
        <f>IF(S11&gt;69.5,"A",IF(S11&gt;59.5,"B",IF(S11&gt;49.5,"C",IF(S11&gt;44.5,"D",IF(S11&gt;39.5,"E","F")))))</f>
        <v>A</v>
      </c>
      <c r="T12" t="str">
        <f>IF(S11&gt;69.5,"5",IF(S11&gt;59.5,"4",IF(S11&gt;49.5,"3",IF(S11&gt;44.5,"2",IF(S11&gt;39.5,"1","0")))))</f>
        <v>5</v>
      </c>
      <c r="U12" t="str">
        <f>IF(U11&gt;69.5,"A",IF(U11&gt;59.5,"B",IF(U11&gt;49.5,"C",IF(U11&gt;44.5,"D",IF(U11&gt;39.5,"E","F")))))</f>
        <v>A</v>
      </c>
      <c r="V12" t="str">
        <f>IF(U11&gt;69.5,"5",IF(U11&gt;59.5,"4",IF(U11&gt;49.5,"3",IF(U11&gt;44.5,"2",IF(U11&gt;39.5,"1","0")))))</f>
        <v>5</v>
      </c>
      <c r="W12" s="2"/>
      <c r="X12" s="2"/>
      <c r="Y12" s="2"/>
      <c r="Z12" s="6"/>
      <c r="AA12" s="2"/>
      <c r="AB12" s="2"/>
      <c r="AC12" s="2"/>
      <c r="AD12" s="6"/>
      <c r="AE12" s="2"/>
      <c r="AF12" s="2"/>
      <c r="AG12" s="2"/>
    </row>
    <row r="13" spans="1:33" ht="15">
      <c r="A13" s="2">
        <v>4</v>
      </c>
      <c r="B13" s="2" t="s">
        <v>143</v>
      </c>
      <c r="C13" s="11" t="s">
        <v>149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49</v>
      </c>
      <c r="J13" s="2"/>
      <c r="K13" s="2">
        <v>69</v>
      </c>
      <c r="L13" s="2"/>
      <c r="M13" s="2">
        <v>67</v>
      </c>
      <c r="N13" s="2"/>
      <c r="O13" s="2">
        <v>56</v>
      </c>
      <c r="P13" s="2"/>
      <c r="Q13" s="2">
        <v>57</v>
      </c>
      <c r="R13" s="2"/>
      <c r="S13" s="2">
        <v>56</v>
      </c>
      <c r="T13" s="2"/>
      <c r="U13" s="2">
        <v>87</v>
      </c>
      <c r="V13" s="2"/>
      <c r="W13" s="2">
        <f>SUM(I$6:$R$6)</f>
        <v>14</v>
      </c>
      <c r="X13" s="2">
        <f>SUMIF(I13:U13,"&gt;39.5",I$6:U$6)</f>
        <v>14</v>
      </c>
      <c r="Y13" s="2">
        <f>SUM(I$6*J14,K$6*L14,$M$6*N14,$O$6*P14,$Q$6*R14)</f>
        <v>44</v>
      </c>
      <c r="Z13" s="6">
        <f>Y13/W13</f>
        <v>3.142857142857143</v>
      </c>
      <c r="AA13" s="2">
        <f>W13+D13</f>
        <v>14</v>
      </c>
      <c r="AB13" s="2">
        <f>X13+E13</f>
        <v>14</v>
      </c>
      <c r="AC13" s="2">
        <f>Y13+D13</f>
        <v>44</v>
      </c>
      <c r="AD13" s="6">
        <f>AC13/AB13</f>
        <v>3.142857142857143</v>
      </c>
      <c r="AE13" s="2">
        <f>W13-X13</f>
        <v>0</v>
      </c>
      <c r="AF13" s="2" t="str">
        <f>IF(AD13&gt;1,"GOOD STANDING","PROBATION")</f>
        <v>GOOD STANDING</v>
      </c>
      <c r="AG13" s="2" t="str">
        <f>IF(AD13&gt;4.49,"FIRST CLASS",IF(AD13&gt;3.49,"SECOND CLASS UPPER",IF(AD13&gt;2.49,"SECOND CLASS LOWER",IF(AD13&gt;1.49,"THIRD CLASS",IF(AD13&gt;0.99,"PASS",SHAKE)))))</f>
        <v>SECOND CLASS LOWER</v>
      </c>
    </row>
    <row r="14" spans="1:33" ht="15">
      <c r="A14" s="2"/>
      <c r="B14" s="2"/>
      <c r="C14" s="2"/>
      <c r="D14" s="2"/>
      <c r="E14" s="2"/>
      <c r="F14" s="2"/>
      <c r="G14" s="2"/>
      <c r="H14" s="2"/>
      <c r="I14" t="str">
        <f>IF(I13&gt;69.5,"A",IF(I13&gt;59.5,"B",IF(I13&gt;49.5,"C",IF(I13&gt;44.5,"D",IF(I13&gt;39.5,"E","F")))))</f>
        <v>D</v>
      </c>
      <c r="J14" t="str">
        <f>IF(I13&gt;69.5,"5",IF(I13&gt;59.5,"4",IF(I13&gt;49.5,"3",IF(I13&gt;44.5,"2",IF(I13&gt;39.5,"1","0")))))</f>
        <v>2</v>
      </c>
      <c r="K14" t="str">
        <f>IF(K13&gt;69.5,"A",IF(K13&gt;59.5,"B",IF(K13&gt;49.5,"C",IF(K13&gt;44.5,"D",IF(K13&gt;39.5,"E","F")))))</f>
        <v>B</v>
      </c>
      <c r="L14" t="str">
        <f>IF(K13&gt;69.5,"5",IF(K13&gt;59.5,"4",IF(K13&gt;49.5,"3",IF(K13&gt;44.5,"2",IF(K13&gt;39.5,"1","0")))))</f>
        <v>4</v>
      </c>
      <c r="M14" t="str">
        <f>IF(M13&gt;69.5,"A",IF(M13&gt;59.5,"B",IF(M13&gt;49.5,"C",IF(M13&gt;44.5,"D",IF(M13&gt;39.5,"E","F")))))</f>
        <v>B</v>
      </c>
      <c r="N14" t="str">
        <f>IF(M13&gt;69.5,"5",IF(M13&gt;59.5,"4",IF(M13&gt;49.5,"3",IF(M13&gt;44.5,"2",IF(M13&gt;39.5,"1","0")))))</f>
        <v>4</v>
      </c>
      <c r="O14" t="str">
        <f>IF(O13&gt;69.5,"A",IF(O13&gt;59.5,"B",IF(O13&gt;49.5,"C",IF(O13&gt;44.5,"D",IF(O13&gt;39.5,"E","F")))))</f>
        <v>C</v>
      </c>
      <c r="P14" t="str">
        <f>IF(O13&gt;69.5,"5",IF(O13&gt;59.5,"4",IF(O13&gt;49.5,"3",IF(O13&gt;44.5,"2",IF(O13&gt;39.5,"1","0")))))</f>
        <v>3</v>
      </c>
      <c r="Q14" t="str">
        <f>IF(Q13&gt;69.5,"A",IF(Q13&gt;59.5,"B",IF(Q13&gt;49.5,"C",IF(Q13&gt;44.5,"D",IF(Q13&gt;39.5,"E","F")))))</f>
        <v>C</v>
      </c>
      <c r="R14" t="str">
        <f>IF(Q13&gt;69.5,"5",IF(Q13&gt;59.5,"4",IF(Q13&gt;49.5,"3",IF(Q13&gt;44.5,"2",IF(Q13&gt;39.5,"1","0")))))</f>
        <v>3</v>
      </c>
      <c r="S14" t="str">
        <f>IF(S13&gt;69.5,"A",IF(S13&gt;59.5,"B",IF(S13&gt;49.5,"C",IF(S13&gt;44.5,"D",IF(S13&gt;39.5,"E","F")))))</f>
        <v>C</v>
      </c>
      <c r="T14" t="str">
        <f>IF(S13&gt;69.5,"5",IF(S13&gt;59.5,"4",IF(S13&gt;49.5,"3",IF(S13&gt;44.5,"2",IF(S13&gt;39.5,"1","0")))))</f>
        <v>3</v>
      </c>
      <c r="U14" t="str">
        <f>IF(U13&gt;69.5,"A",IF(U13&gt;59.5,"B",IF(U13&gt;49.5,"C",IF(U13&gt;44.5,"D",IF(U13&gt;39.5,"E","F")))))</f>
        <v>A</v>
      </c>
      <c r="V14" t="str">
        <f>IF(U13&gt;69.5,"5",IF(U13&gt;59.5,"4",IF(U13&gt;49.5,"3",IF(U13&gt;44.5,"2",IF(U13&gt;39.5,"1","0")))))</f>
        <v>5</v>
      </c>
      <c r="W14" s="2"/>
      <c r="X14" s="2"/>
      <c r="Y14" s="2"/>
      <c r="Z14" s="6"/>
      <c r="AA14" s="2"/>
      <c r="AB14" s="2"/>
      <c r="AC14" s="2"/>
      <c r="AD14" s="6"/>
      <c r="AE14" s="2"/>
      <c r="AF14" s="2"/>
      <c r="AG14" s="2"/>
    </row>
    <row r="15" spans="1:33" ht="15">
      <c r="A15" s="2">
        <v>5</v>
      </c>
      <c r="B15" s="2" t="s">
        <v>142</v>
      </c>
      <c r="C15" s="11" t="s">
        <v>150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44</v>
      </c>
      <c r="J15" s="2"/>
      <c r="K15" s="2">
        <v>41</v>
      </c>
      <c r="L15" s="2"/>
      <c r="M15" s="2">
        <v>42</v>
      </c>
      <c r="N15" s="2"/>
      <c r="O15" s="2">
        <v>43</v>
      </c>
      <c r="P15" s="2"/>
      <c r="Q15" s="2">
        <v>45</v>
      </c>
      <c r="R15" s="2"/>
      <c r="S15" s="2">
        <v>80</v>
      </c>
      <c r="T15" s="2"/>
      <c r="U15" s="2">
        <v>88</v>
      </c>
      <c r="V15" s="2"/>
      <c r="W15" s="2">
        <f>SUM(I$6:$R$6)</f>
        <v>14</v>
      </c>
      <c r="X15" s="2">
        <f>SUMIF(I15:U15,"&gt;39.5",I$6:U$6)</f>
        <v>14</v>
      </c>
      <c r="Y15" s="2">
        <f>SUM(I$6*J16,K$6*L16,$M$6*N16,$O$6*P16,$Q$6*R16)</f>
        <v>17</v>
      </c>
      <c r="Z15" s="6">
        <f>Y15/W15</f>
        <v>1.2142857142857142</v>
      </c>
      <c r="AA15" s="2">
        <f>W15+D15</f>
        <v>14</v>
      </c>
      <c r="AB15" s="2">
        <f>X15+E15</f>
        <v>14</v>
      </c>
      <c r="AC15" s="2">
        <f>Y15+D15</f>
        <v>17</v>
      </c>
      <c r="AD15" s="6">
        <f>AC15/AB15</f>
        <v>1.2142857142857142</v>
      </c>
      <c r="AE15" s="2">
        <f>W15-X15</f>
        <v>0</v>
      </c>
      <c r="AF15" s="2" t="str">
        <f>IF(AD15&gt;1,"GOOD STANDING","PROBATION")</f>
        <v>GOOD STANDING</v>
      </c>
      <c r="AG15" s="2" t="str">
        <f>IF(AD15&gt;4.49,"FIRST CLASS",IF(AD15&gt;3.49,"SECOND CLASS UPPER",IF(AD15&gt;2.49,"SECOND CLASS LOWER",IF(AD15&gt;1.49,"THIRD CLASS",IF(AD15&gt;0.99,"PASS",SHAKE)))))</f>
        <v>PASS</v>
      </c>
    </row>
    <row r="16" spans="1:33" ht="15">
      <c r="A16" s="2"/>
      <c r="B16" s="2"/>
      <c r="C16" s="2"/>
      <c r="D16" s="2"/>
      <c r="E16" s="2"/>
      <c r="F16" s="2"/>
      <c r="G16" s="2"/>
      <c r="H16" s="2"/>
      <c r="I16" t="str">
        <f>IF(I15&gt;69.5,"A",IF(I15&gt;59.5,"B",IF(I15&gt;49.5,"C",IF(I15&gt;44.5,"D",IF(I15&gt;39.5,"E","F")))))</f>
        <v>E</v>
      </c>
      <c r="J16" t="str">
        <f>IF(I15&gt;69.5,"5",IF(I15&gt;59.5,"4",IF(I15&gt;49.5,"3",IF(I15&gt;44.5,"2",IF(I15&gt;39.5,"1","0")))))</f>
        <v>1</v>
      </c>
      <c r="K16" t="str">
        <f>IF(K15&gt;69.5,"A",IF(K15&gt;59.5,"B",IF(K15&gt;49.5,"C",IF(K15&gt;44.5,"D",IF(K15&gt;39.5,"E","F")))))</f>
        <v>E</v>
      </c>
      <c r="L16" t="str">
        <f>IF(K15&gt;69.5,"5",IF(K15&gt;59.5,"4",IF(K15&gt;49.5,"3",IF(K15&gt;44.5,"2",IF(K15&gt;39.5,"1","0")))))</f>
        <v>1</v>
      </c>
      <c r="M16" t="str">
        <f>IF(M15&gt;69.5,"A",IF(M15&gt;59.5,"B",IF(M15&gt;49.5,"C",IF(M15&gt;44.5,"D",IF(M15&gt;39.5,"E","F")))))</f>
        <v>E</v>
      </c>
      <c r="N16" t="str">
        <f>IF(M15&gt;69.5,"5",IF(M15&gt;59.5,"4",IF(M15&gt;49.5,"3",IF(M15&gt;44.5,"2",IF(M15&gt;39.5,"1","0")))))</f>
        <v>1</v>
      </c>
      <c r="O16" t="str">
        <f>IF(O15&gt;69.5,"A",IF(O15&gt;59.5,"B",IF(O15&gt;49.5,"C",IF(O15&gt;44.5,"D",IF(O15&gt;39.5,"E","F")))))</f>
        <v>E</v>
      </c>
      <c r="P16" t="str">
        <f>IF(O15&gt;69.5,"5",IF(O15&gt;59.5,"4",IF(O15&gt;49.5,"3",IF(O15&gt;44.5,"2",IF(O15&gt;39.5,"1","0")))))</f>
        <v>1</v>
      </c>
      <c r="Q16" t="str">
        <f>IF(Q15&gt;69.5,"A",IF(Q15&gt;59.5,"B",IF(Q15&gt;49.5,"C",IF(Q15&gt;44.5,"D",IF(Q15&gt;39.5,"E","F")))))</f>
        <v>D</v>
      </c>
      <c r="R16" t="str">
        <f>IF(Q15&gt;69.5,"5",IF(Q15&gt;59.5,"4",IF(Q15&gt;49.5,"3",IF(Q15&gt;44.5,"2",IF(Q15&gt;39.5,"1","0")))))</f>
        <v>2</v>
      </c>
      <c r="S16" t="str">
        <f>IF(S15&gt;69.5,"A",IF(S15&gt;59.5,"B",IF(S15&gt;49.5,"C",IF(S15&gt;44.5,"D",IF(S15&gt;39.5,"E","F")))))</f>
        <v>A</v>
      </c>
      <c r="T16" t="str">
        <f>IF(S15&gt;69.5,"5",IF(S15&gt;59.5,"4",IF(S15&gt;49.5,"3",IF(S15&gt;44.5,"2",IF(S15&gt;39.5,"1","0")))))</f>
        <v>5</v>
      </c>
      <c r="U16" t="str">
        <f>IF(U15&gt;69.5,"A",IF(U15&gt;59.5,"B",IF(U15&gt;49.5,"C",IF(U15&gt;44.5,"D",IF(U15&gt;39.5,"E","F")))))</f>
        <v>A</v>
      </c>
      <c r="V16" t="str">
        <f>IF(U15&gt;69.5,"5",IF(U15&gt;59.5,"4",IF(U15&gt;49.5,"3",IF(U15&gt;44.5,"2",IF(U15&gt;39.5,"1","0")))))</f>
        <v>5</v>
      </c>
      <c r="W16" s="2"/>
      <c r="X16" s="2"/>
      <c r="Y16" s="2"/>
      <c r="Z16" s="6"/>
      <c r="AA16" s="2"/>
      <c r="AB16" s="2"/>
      <c r="AC16" s="2"/>
      <c r="AD16" s="6"/>
      <c r="AE16" s="2"/>
      <c r="AF16" s="2"/>
      <c r="AG16" s="2"/>
    </row>
    <row r="17" spans="1:33" ht="15">
      <c r="A17" s="2">
        <v>6</v>
      </c>
      <c r="B17" s="2" t="s">
        <v>144</v>
      </c>
      <c r="C17" s="11" t="s">
        <v>151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40</v>
      </c>
      <c r="J17" s="2"/>
      <c r="K17" s="2">
        <v>43</v>
      </c>
      <c r="L17" s="2"/>
      <c r="M17" s="2">
        <v>42</v>
      </c>
      <c r="N17" s="2"/>
      <c r="O17" s="2">
        <v>50</v>
      </c>
      <c r="P17" s="2"/>
      <c r="Q17" s="2">
        <v>53</v>
      </c>
      <c r="R17" s="2"/>
      <c r="S17" s="2">
        <v>78</v>
      </c>
      <c r="T17" s="2"/>
      <c r="U17" s="2">
        <v>56</v>
      </c>
      <c r="V17" s="2"/>
      <c r="W17" s="2">
        <f>SUM(I$6:$R$6)</f>
        <v>14</v>
      </c>
      <c r="X17" s="2">
        <f>SUMIF(I17:U17,"&gt;39.5",I$6:U$6)</f>
        <v>14</v>
      </c>
      <c r="Y17" s="2">
        <f>SUM(I$6*J18,K$6*L18,$M$6*N18,$O$6*P18,$Q$6*R18)</f>
        <v>26</v>
      </c>
      <c r="Z17" s="6">
        <f>Y17/W17</f>
        <v>1.8571428571428572</v>
      </c>
      <c r="AA17" s="2">
        <f>W17+D17</f>
        <v>14</v>
      </c>
      <c r="AB17" s="2">
        <f>X17+E17</f>
        <v>14</v>
      </c>
      <c r="AC17" s="2">
        <f>Y17+D17</f>
        <v>26</v>
      </c>
      <c r="AD17" s="6">
        <f>AC17/AB17</f>
        <v>1.8571428571428572</v>
      </c>
      <c r="AE17" s="2">
        <f>W17-X17</f>
        <v>0</v>
      </c>
      <c r="AF17" s="2" t="str">
        <f>IF(AD17&gt;1,"GOOD STANDING","PROBATION")</f>
        <v>GOOD STANDING</v>
      </c>
      <c r="AG17" s="2" t="str">
        <f>IF(AD17&gt;4.49,"FIRST CLASS",IF(AD17&gt;3.49,"SECOND CLASS UPPER",IF(AD17&gt;2.49,"SECOND CLASS LOWER",IF(AD17&gt;1.49,"THIRD CLASS",IF(AD17&gt;0.99,"PASS",SHAKE)))))</f>
        <v>THIRD CLASS</v>
      </c>
    </row>
    <row r="18" spans="1:33" ht="15">
      <c r="A18" s="2"/>
      <c r="B18" s="2"/>
      <c r="C18" s="2"/>
      <c r="D18" s="2"/>
      <c r="E18" s="2"/>
      <c r="F18" s="2"/>
      <c r="G18" s="2"/>
      <c r="H18" s="2"/>
      <c r="I18" t="str">
        <f>IF(I17&gt;69.5,"A",IF(I17&gt;59.5,"B",IF(I17&gt;49.5,"C",IF(I17&gt;44.5,"D",IF(I17&gt;39.5,"E","F")))))</f>
        <v>E</v>
      </c>
      <c r="J18" t="str">
        <f>IF(I17&gt;69.5,"5",IF(I17&gt;59.5,"4",IF(I17&gt;49.5,"3",IF(I17&gt;44.5,"2",IF(I17&gt;39.5,"1","0")))))</f>
        <v>1</v>
      </c>
      <c r="K18" t="str">
        <f>IF(K17&gt;69.5,"A",IF(K17&gt;59.5,"B",IF(K17&gt;49.5,"C",IF(K17&gt;44.5,"D",IF(K17&gt;39.5,"E","F")))))</f>
        <v>E</v>
      </c>
      <c r="L18" t="str">
        <f>IF(K17&gt;69.5,"5",IF(K17&gt;59.5,"4",IF(K17&gt;49.5,"3",IF(K17&gt;44.5,"2",IF(K17&gt;39.5,"1","0")))))</f>
        <v>1</v>
      </c>
      <c r="M18" t="str">
        <f>IF(M17&gt;69.5,"A",IF(M17&gt;59.5,"B",IF(M17&gt;49.5,"C",IF(M17&gt;44.5,"D",IF(M17&gt;39.5,"E","F")))))</f>
        <v>E</v>
      </c>
      <c r="N18" t="str">
        <f>IF(M17&gt;69.5,"5",IF(M17&gt;59.5,"4",IF(M17&gt;49.5,"3",IF(M17&gt;44.5,"2",IF(M17&gt;39.5,"1","0")))))</f>
        <v>1</v>
      </c>
      <c r="O18" t="str">
        <f>IF(O17&gt;69.5,"A",IF(O17&gt;59.5,"B",IF(O17&gt;49.5,"C",IF(O17&gt;44.5,"D",IF(O17&gt;39.5,"E","F")))))</f>
        <v>C</v>
      </c>
      <c r="P18" t="str">
        <f>IF(O17&gt;69.5,"5",IF(O17&gt;59.5,"4",IF(O17&gt;49.5,"3",IF(O17&gt;44.5,"2",IF(O17&gt;39.5,"1","0")))))</f>
        <v>3</v>
      </c>
      <c r="Q18" t="str">
        <f>IF(Q17&gt;69.5,"A",IF(Q17&gt;59.5,"B",IF(Q17&gt;49.5,"C",IF(Q17&gt;44.5,"D",IF(Q17&gt;39.5,"E","F")))))</f>
        <v>C</v>
      </c>
      <c r="R18" t="str">
        <f>IF(Q17&gt;69.5,"5",IF(Q17&gt;59.5,"4",IF(Q17&gt;49.5,"3",IF(Q17&gt;44.5,"2",IF(Q17&gt;39.5,"1","0")))))</f>
        <v>3</v>
      </c>
      <c r="S18" t="str">
        <f>IF(S17&gt;69.5,"A",IF(S17&gt;59.5,"B",IF(S17&gt;49.5,"C",IF(S17&gt;44.5,"D",IF(S17&gt;39.5,"E","F")))))</f>
        <v>A</v>
      </c>
      <c r="T18" t="str">
        <f>IF(S17&gt;69.5,"5",IF(S17&gt;59.5,"4",IF(S17&gt;49.5,"3",IF(S17&gt;44.5,"2",IF(S17&gt;39.5,"1","0")))))</f>
        <v>5</v>
      </c>
      <c r="U18" t="str">
        <f>IF(U17&gt;69.5,"A",IF(U17&gt;59.5,"B",IF(U17&gt;49.5,"C",IF(U17&gt;44.5,"D",IF(U17&gt;39.5,"E","F")))))</f>
        <v>C</v>
      </c>
      <c r="V18" t="str">
        <f>IF(U17&gt;69.5,"5",IF(U17&gt;59.5,"4",IF(U17&gt;49.5,"3",IF(U17&gt;44.5,"2",IF(U17&gt;39.5,"1","0")))))</f>
        <v>3</v>
      </c>
      <c r="W18" s="2"/>
      <c r="X18" s="2"/>
      <c r="Y18" s="2"/>
      <c r="Z18" s="6"/>
      <c r="AA18" s="2"/>
      <c r="AB18" s="2"/>
      <c r="AC18" s="2"/>
      <c r="AD18" s="6"/>
      <c r="AE18" s="2"/>
      <c r="AF18" s="2"/>
      <c r="AG18" s="2"/>
    </row>
    <row r="19" spans="1:33" ht="15">
      <c r="A19" s="2"/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6"/>
      <c r="AA19" s="2"/>
      <c r="AB19" s="2"/>
      <c r="AC19" s="2"/>
      <c r="AD19" s="6"/>
      <c r="AE19" s="2"/>
      <c r="AF19" s="2"/>
      <c r="AG19" s="2"/>
    </row>
    <row r="20" spans="1:33" ht="15">
      <c r="A20" s="2"/>
      <c r="B20" s="2"/>
      <c r="C20" s="2"/>
      <c r="D20" s="2"/>
      <c r="E20" s="2"/>
      <c r="F20" s="2"/>
      <c r="G20" s="2"/>
      <c r="H20" s="2"/>
      <c r="W20" s="2"/>
      <c r="X20" s="2"/>
      <c r="Y20" s="2"/>
      <c r="Z20" s="6"/>
      <c r="AA20" s="2"/>
      <c r="AB20" s="2"/>
      <c r="AC20" s="2"/>
      <c r="AD20" s="6"/>
      <c r="AE20" s="2"/>
      <c r="AF20" s="2"/>
      <c r="AG20" s="2"/>
    </row>
    <row r="21" spans="1:33" ht="15">
      <c r="A21" s="2"/>
      <c r="B21" s="2"/>
      <c r="C21" s="1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6"/>
      <c r="AA21" s="2"/>
      <c r="AB21" s="2"/>
      <c r="AC21" s="2"/>
      <c r="AD21" s="6"/>
      <c r="AE21" s="2"/>
      <c r="AF21" s="2"/>
      <c r="AG21" s="2"/>
    </row>
    <row r="22" spans="1:33" ht="15">
      <c r="A22" s="2"/>
      <c r="B22" s="2"/>
      <c r="C22" s="2"/>
      <c r="D22" s="2"/>
      <c r="E22" s="2"/>
      <c r="F22" s="2"/>
      <c r="G22" s="2"/>
      <c r="H22" s="2"/>
      <c r="W22" s="2"/>
      <c r="X22" s="2"/>
      <c r="Y22" s="2"/>
      <c r="Z22" s="6"/>
      <c r="AA22" s="2"/>
      <c r="AB22" s="2"/>
      <c r="AC22" s="2"/>
      <c r="AD22" s="6"/>
      <c r="AE22" s="2"/>
      <c r="AF22" s="2"/>
      <c r="AG22" s="2"/>
    </row>
    <row r="27" spans="1:2" ht="15">
      <c r="A27" s="2"/>
      <c r="B27" s="1"/>
    </row>
    <row r="28" spans="1:2" ht="15">
      <c r="A28" s="2"/>
      <c r="B28" s="1"/>
    </row>
    <row r="29" spans="1:2" ht="15">
      <c r="A29" s="2"/>
      <c r="B29" s="1"/>
    </row>
    <row r="30" spans="1:2" ht="15">
      <c r="A30" s="2"/>
      <c r="B30" s="1"/>
    </row>
    <row r="31" spans="1:2" ht="15">
      <c r="A31" s="2"/>
      <c r="B31" s="1"/>
    </row>
    <row r="32" spans="1:2" ht="15">
      <c r="A32" s="2"/>
      <c r="B32" s="1"/>
    </row>
  </sheetData>
  <sheetProtection/>
  <mergeCells count="260">
    <mergeCell ref="W3:Z3"/>
    <mergeCell ref="C19:C20"/>
    <mergeCell ref="C21:C22"/>
    <mergeCell ref="D4:D6"/>
    <mergeCell ref="A27:A28"/>
    <mergeCell ref="C7:C8"/>
    <mergeCell ref="A21:A22"/>
    <mergeCell ref="A7:A8"/>
    <mergeCell ref="A9:A10"/>
    <mergeCell ref="D11:D12"/>
    <mergeCell ref="X2:AB2"/>
    <mergeCell ref="B9:B10"/>
    <mergeCell ref="B11:B12"/>
    <mergeCell ref="A15:A16"/>
    <mergeCell ref="A17:A18"/>
    <mergeCell ref="C13:C14"/>
    <mergeCell ref="B3:B6"/>
    <mergeCell ref="B7:B8"/>
    <mergeCell ref="C15:C16"/>
    <mergeCell ref="I7:J7"/>
    <mergeCell ref="F9:F10"/>
    <mergeCell ref="G9:G10"/>
    <mergeCell ref="H9:H10"/>
    <mergeCell ref="A29:A30"/>
    <mergeCell ref="E11:E12"/>
    <mergeCell ref="F11:F12"/>
    <mergeCell ref="G11:G12"/>
    <mergeCell ref="D15:D16"/>
    <mergeCell ref="E15:E16"/>
    <mergeCell ref="F15:F16"/>
    <mergeCell ref="A31:A32"/>
    <mergeCell ref="C3:C6"/>
    <mergeCell ref="A3:A6"/>
    <mergeCell ref="C9:C10"/>
    <mergeCell ref="C11:C12"/>
    <mergeCell ref="A11:A12"/>
    <mergeCell ref="A13:A14"/>
    <mergeCell ref="A19:A20"/>
    <mergeCell ref="C17:C18"/>
    <mergeCell ref="D3:H3"/>
    <mergeCell ref="J3:V3"/>
    <mergeCell ref="D9:D10"/>
    <mergeCell ref="E9:E10"/>
    <mergeCell ref="D13:D14"/>
    <mergeCell ref="E13:E14"/>
    <mergeCell ref="D7:D8"/>
    <mergeCell ref="E7:E8"/>
    <mergeCell ref="S7:T7"/>
    <mergeCell ref="U5:V5"/>
    <mergeCell ref="U6:V6"/>
    <mergeCell ref="S5:T5"/>
    <mergeCell ref="X4:X6"/>
    <mergeCell ref="W4:W6"/>
    <mergeCell ref="Q5:R5"/>
    <mergeCell ref="Q6:R6"/>
    <mergeCell ref="U4:V4"/>
    <mergeCell ref="S6:T6"/>
    <mergeCell ref="Z4:Z6"/>
    <mergeCell ref="AE4:AE6"/>
    <mergeCell ref="AF4:AF6"/>
    <mergeCell ref="H4:H6"/>
    <mergeCell ref="I5:J5"/>
    <mergeCell ref="I6:J6"/>
    <mergeCell ref="AA4:AA6"/>
    <mergeCell ref="AB4:AB6"/>
    <mergeCell ref="AC4:AC6"/>
    <mergeCell ref="AD4:AD6"/>
    <mergeCell ref="K9:L9"/>
    <mergeCell ref="Q7:R7"/>
    <mergeCell ref="F4:F6"/>
    <mergeCell ref="O5:P5"/>
    <mergeCell ref="O6:P6"/>
    <mergeCell ref="O7:P7"/>
    <mergeCell ref="O9:P9"/>
    <mergeCell ref="G4:G6"/>
    <mergeCell ref="F7:F8"/>
    <mergeCell ref="G7:G8"/>
    <mergeCell ref="O11:P11"/>
    <mergeCell ref="E4:E6"/>
    <mergeCell ref="F13:F14"/>
    <mergeCell ref="G13:G14"/>
    <mergeCell ref="H13:H14"/>
    <mergeCell ref="O13:P13"/>
    <mergeCell ref="K6:L6"/>
    <mergeCell ref="H11:H12"/>
    <mergeCell ref="K5:L5"/>
    <mergeCell ref="K7:L7"/>
    <mergeCell ref="G15:G16"/>
    <mergeCell ref="H15:H16"/>
    <mergeCell ref="D19:D20"/>
    <mergeCell ref="E19:E20"/>
    <mergeCell ref="F19:F20"/>
    <mergeCell ref="G19:G20"/>
    <mergeCell ref="D17:D18"/>
    <mergeCell ref="E17:E18"/>
    <mergeCell ref="G17:G18"/>
    <mergeCell ref="H21:H22"/>
    <mergeCell ref="M5:N5"/>
    <mergeCell ref="M6:N6"/>
    <mergeCell ref="M7:N7"/>
    <mergeCell ref="I9:J9"/>
    <mergeCell ref="I13:J13"/>
    <mergeCell ref="H17:H18"/>
    <mergeCell ref="H19:H20"/>
    <mergeCell ref="H7:H8"/>
    <mergeCell ref="M21:N21"/>
    <mergeCell ref="D21:D22"/>
    <mergeCell ref="E21:E22"/>
    <mergeCell ref="F21:F22"/>
    <mergeCell ref="G21:G22"/>
    <mergeCell ref="K11:L11"/>
    <mergeCell ref="K13:L13"/>
    <mergeCell ref="K15:L15"/>
    <mergeCell ref="K17:L17"/>
    <mergeCell ref="K19:L19"/>
    <mergeCell ref="F17:F18"/>
    <mergeCell ref="U7:V7"/>
    <mergeCell ref="I19:J19"/>
    <mergeCell ref="I21:J21"/>
    <mergeCell ref="M9:N9"/>
    <mergeCell ref="M11:N11"/>
    <mergeCell ref="M13:N13"/>
    <mergeCell ref="I15:J15"/>
    <mergeCell ref="I17:J17"/>
    <mergeCell ref="I11:J11"/>
    <mergeCell ref="K21:L21"/>
    <mergeCell ref="O15:P15"/>
    <mergeCell ref="O17:P17"/>
    <mergeCell ref="O19:P19"/>
    <mergeCell ref="O21:P21"/>
    <mergeCell ref="M17:N17"/>
    <mergeCell ref="M19:N19"/>
    <mergeCell ref="M15:N15"/>
    <mergeCell ref="Q13:R13"/>
    <mergeCell ref="Q15:R15"/>
    <mergeCell ref="Q17:R17"/>
    <mergeCell ref="Q19:R19"/>
    <mergeCell ref="Q21:R21"/>
    <mergeCell ref="S9:T9"/>
    <mergeCell ref="S11:T11"/>
    <mergeCell ref="S13:T13"/>
    <mergeCell ref="S15:T15"/>
    <mergeCell ref="S17:T17"/>
    <mergeCell ref="S19:T19"/>
    <mergeCell ref="S21:T21"/>
    <mergeCell ref="Q9:R9"/>
    <mergeCell ref="Q11:R11"/>
    <mergeCell ref="W21:W22"/>
    <mergeCell ref="U9:V9"/>
    <mergeCell ref="U11:V11"/>
    <mergeCell ref="U13:V13"/>
    <mergeCell ref="U15:V15"/>
    <mergeCell ref="U17:V17"/>
    <mergeCell ref="U19:V19"/>
    <mergeCell ref="W9:W10"/>
    <mergeCell ref="W11:W12"/>
    <mergeCell ref="W13:W14"/>
    <mergeCell ref="W19:W20"/>
    <mergeCell ref="X7:X8"/>
    <mergeCell ref="X9:X10"/>
    <mergeCell ref="X11:X12"/>
    <mergeCell ref="X13:X14"/>
    <mergeCell ref="X15:X16"/>
    <mergeCell ref="X17:X18"/>
    <mergeCell ref="W7:W8"/>
    <mergeCell ref="Y15:Y16"/>
    <mergeCell ref="Y17:Y18"/>
    <mergeCell ref="W15:W16"/>
    <mergeCell ref="W17:W18"/>
    <mergeCell ref="Y7:Y8"/>
    <mergeCell ref="Y9:Y10"/>
    <mergeCell ref="Y11:Y12"/>
    <mergeCell ref="Y13:Y14"/>
    <mergeCell ref="Y21:Y22"/>
    <mergeCell ref="B13:B14"/>
    <mergeCell ref="B15:B16"/>
    <mergeCell ref="B17:B18"/>
    <mergeCell ref="B19:B20"/>
    <mergeCell ref="B21:B22"/>
    <mergeCell ref="X19:X20"/>
    <mergeCell ref="X21:X22"/>
    <mergeCell ref="Y19:Y20"/>
    <mergeCell ref="U21:V21"/>
    <mergeCell ref="Z19:Z20"/>
    <mergeCell ref="Z21:Z22"/>
    <mergeCell ref="Z7:Z8"/>
    <mergeCell ref="Z9:Z10"/>
    <mergeCell ref="Z11:Z12"/>
    <mergeCell ref="Z13:Z14"/>
    <mergeCell ref="Z15:Z16"/>
    <mergeCell ref="Z17:Z18"/>
    <mergeCell ref="AA15:AA16"/>
    <mergeCell ref="AA17:AA18"/>
    <mergeCell ref="AA19:AA20"/>
    <mergeCell ref="AA21:AA22"/>
    <mergeCell ref="AA7:AA8"/>
    <mergeCell ref="AA9:AA10"/>
    <mergeCell ref="AA11:AA12"/>
    <mergeCell ref="AA13:AA14"/>
    <mergeCell ref="AB13:AB14"/>
    <mergeCell ref="AC13:AC14"/>
    <mergeCell ref="AD13:AD14"/>
    <mergeCell ref="AB7:AB8"/>
    <mergeCell ref="AC7:AC8"/>
    <mergeCell ref="AD7:AD8"/>
    <mergeCell ref="AB9:AB10"/>
    <mergeCell ref="AC9:AC10"/>
    <mergeCell ref="AD9:AD10"/>
    <mergeCell ref="AB21:AB22"/>
    <mergeCell ref="AC21:AC22"/>
    <mergeCell ref="AD21:AD22"/>
    <mergeCell ref="AB17:AB18"/>
    <mergeCell ref="AC17:AC18"/>
    <mergeCell ref="AD17:AD18"/>
    <mergeCell ref="AB19:AB20"/>
    <mergeCell ref="AC19:AC20"/>
    <mergeCell ref="AD19:AD20"/>
    <mergeCell ref="AG19:AG20"/>
    <mergeCell ref="AG21:AG22"/>
    <mergeCell ref="AG7:AG8"/>
    <mergeCell ref="AG9:AG10"/>
    <mergeCell ref="AG11:AG12"/>
    <mergeCell ref="AG13:AG14"/>
    <mergeCell ref="AG15:AG16"/>
    <mergeCell ref="AG17:AG18"/>
    <mergeCell ref="AE21:AE22"/>
    <mergeCell ref="AE19:AE20"/>
    <mergeCell ref="AE17:AE18"/>
    <mergeCell ref="AF21:AF22"/>
    <mergeCell ref="AF17:AF18"/>
    <mergeCell ref="AF19:AF20"/>
    <mergeCell ref="AE7:AE8"/>
    <mergeCell ref="AE13:AE14"/>
    <mergeCell ref="AF13:AF14"/>
    <mergeCell ref="AE9:AE10"/>
    <mergeCell ref="AE11:AE12"/>
    <mergeCell ref="AE15:AE16"/>
    <mergeCell ref="AF7:AF8"/>
    <mergeCell ref="AF9:AF10"/>
    <mergeCell ref="AF11:AF12"/>
    <mergeCell ref="E1:O1"/>
    <mergeCell ref="E2:O2"/>
    <mergeCell ref="R2:V2"/>
    <mergeCell ref="AF15:AF16"/>
    <mergeCell ref="AB15:AB16"/>
    <mergeCell ref="AC15:AC16"/>
    <mergeCell ref="AD15:AD16"/>
    <mergeCell ref="AB11:AB12"/>
    <mergeCell ref="AC11:AC12"/>
    <mergeCell ref="AD11:AD12"/>
    <mergeCell ref="AF3:AG3"/>
    <mergeCell ref="AA3:AE3"/>
    <mergeCell ref="I4:J4"/>
    <mergeCell ref="K4:L4"/>
    <mergeCell ref="M4:N4"/>
    <mergeCell ref="O4:P4"/>
    <mergeCell ref="Q4:R4"/>
    <mergeCell ref="S4:T4"/>
    <mergeCell ref="Y4:Y6"/>
    <mergeCell ref="AG4:AG6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3">
      <selection activeCell="Z13" sqref="Z13:Z14"/>
    </sheetView>
  </sheetViews>
  <sheetFormatPr defaultColWidth="9.140625" defaultRowHeight="15"/>
  <cols>
    <col min="1" max="1" width="4.7109375" style="0" customWidth="1"/>
    <col min="2" max="2" width="18.7109375" style="0" customWidth="1"/>
    <col min="3" max="3" width="10.28125" style="0" customWidth="1"/>
    <col min="4" max="8" width="4.7109375" style="0" customWidth="1"/>
    <col min="9" max="13" width="3.7109375" style="0" customWidth="1"/>
    <col min="14" max="14" width="3.57421875" style="0" customWidth="1"/>
    <col min="15" max="21" width="3.7109375" style="0" customWidth="1"/>
    <col min="22" max="22" width="3.421875" style="0" customWidth="1"/>
    <col min="23" max="23" width="3.57421875" style="0" customWidth="1"/>
    <col min="24" max="24" width="3.7109375" style="0" customWidth="1"/>
    <col min="25" max="25" width="4.57421875" style="0" customWidth="1"/>
    <col min="26" max="26" width="4.7109375" style="0" customWidth="1"/>
    <col min="27" max="27" width="4.28125" style="0" bestFit="1" customWidth="1"/>
    <col min="28" max="28" width="4.421875" style="0" customWidth="1"/>
    <col min="29" max="30" width="4.7109375" style="0" customWidth="1"/>
    <col min="31" max="31" width="4.8515625" style="0" customWidth="1"/>
    <col min="32" max="32" width="16.00390625" style="0" customWidth="1"/>
    <col min="33" max="33" width="20.57421875" style="0" customWidth="1"/>
  </cols>
  <sheetData>
    <row r="1" spans="5:15" ht="17.25">
      <c r="E1" s="12" t="s">
        <v>22</v>
      </c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28" ht="17.25">
      <c r="B2" t="s">
        <v>51</v>
      </c>
      <c r="E2" s="5" t="s">
        <v>23</v>
      </c>
      <c r="F2" s="5"/>
      <c r="G2" s="5"/>
      <c r="H2" s="5"/>
      <c r="I2" s="5"/>
      <c r="J2" s="5"/>
      <c r="K2" s="5"/>
      <c r="L2" s="5"/>
      <c r="M2" s="5"/>
      <c r="N2" s="5"/>
      <c r="O2" s="5"/>
      <c r="R2" s="2" t="s">
        <v>36</v>
      </c>
      <c r="S2" s="2"/>
      <c r="T2" s="2"/>
      <c r="U2" s="2"/>
      <c r="V2" s="2"/>
      <c r="X2" s="2" t="s">
        <v>60</v>
      </c>
      <c r="Y2" s="2"/>
      <c r="Z2" s="2"/>
      <c r="AA2" s="2"/>
      <c r="AB2" s="2"/>
    </row>
    <row r="3" spans="1:33" ht="15">
      <c r="A3" s="2" t="s">
        <v>5</v>
      </c>
      <c r="B3" s="2" t="s">
        <v>20</v>
      </c>
      <c r="C3" s="2" t="s">
        <v>35</v>
      </c>
      <c r="D3" s="10" t="s">
        <v>0</v>
      </c>
      <c r="E3" s="10"/>
      <c r="F3" s="10"/>
      <c r="G3" s="10"/>
      <c r="H3" s="10"/>
      <c r="I3" s="1"/>
      <c r="J3" s="2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0" t="s">
        <v>2</v>
      </c>
      <c r="X3" s="10"/>
      <c r="Y3" s="10"/>
      <c r="Z3" s="10"/>
      <c r="AA3" s="2" t="s">
        <v>3</v>
      </c>
      <c r="AB3" s="2"/>
      <c r="AC3" s="2"/>
      <c r="AD3" s="2"/>
      <c r="AE3" s="2" t="s">
        <v>4</v>
      </c>
      <c r="AF3" s="2"/>
      <c r="AG3" s="2"/>
    </row>
    <row r="4" spans="1:33" ht="198" customHeight="1">
      <c r="A4" s="2"/>
      <c r="B4" s="2"/>
      <c r="C4" s="2"/>
      <c r="D4" s="2" t="str">
        <f>Sheet1!AA4</f>
        <v>TUT</v>
      </c>
      <c r="E4" s="2" t="str">
        <f>Sheet1!AB4</f>
        <v>TUP</v>
      </c>
      <c r="F4" s="2" t="str">
        <f>Sheet1!AC4</f>
        <v>CGP</v>
      </c>
      <c r="G4" s="2" t="str">
        <f>Sheet1!AD4</f>
        <v>CGPA</v>
      </c>
      <c r="H4" s="2" t="str">
        <f>Sheet1!AE4</f>
        <v>UCCO</v>
      </c>
      <c r="I4" s="3" t="s">
        <v>44</v>
      </c>
      <c r="J4" s="3"/>
      <c r="K4" s="3" t="s">
        <v>45</v>
      </c>
      <c r="L4" s="3"/>
      <c r="M4" s="3" t="s">
        <v>46</v>
      </c>
      <c r="N4" s="3"/>
      <c r="O4" s="3" t="s">
        <v>47</v>
      </c>
      <c r="P4" s="3"/>
      <c r="Q4" s="3" t="s">
        <v>48</v>
      </c>
      <c r="R4" s="3"/>
      <c r="S4" s="3" t="s">
        <v>49</v>
      </c>
      <c r="T4" s="3"/>
      <c r="U4" s="3" t="s">
        <v>50</v>
      </c>
      <c r="V4" s="3"/>
      <c r="W4" s="2" t="s">
        <v>33</v>
      </c>
      <c r="X4" s="2" t="s">
        <v>34</v>
      </c>
      <c r="Y4" s="2" t="s">
        <v>9</v>
      </c>
      <c r="Z4" s="2" t="s">
        <v>10</v>
      </c>
      <c r="AA4" s="2" t="s">
        <v>7</v>
      </c>
      <c r="AB4" s="2" t="s">
        <v>8</v>
      </c>
      <c r="AC4" s="2" t="s">
        <v>9</v>
      </c>
      <c r="AD4" s="2" t="s">
        <v>10</v>
      </c>
      <c r="AE4" s="8" t="s">
        <v>11</v>
      </c>
      <c r="AF4" s="8" t="s">
        <v>19</v>
      </c>
      <c r="AG4" s="2" t="s">
        <v>21</v>
      </c>
    </row>
    <row r="5" spans="1:33" ht="15">
      <c r="A5" s="2"/>
      <c r="B5" s="2"/>
      <c r="C5" s="2"/>
      <c r="D5" s="2"/>
      <c r="E5" s="2"/>
      <c r="F5" s="2"/>
      <c r="G5" s="2"/>
      <c r="H5" s="2"/>
      <c r="I5" s="9" t="s">
        <v>26</v>
      </c>
      <c r="J5" s="9"/>
      <c r="K5" s="9" t="s">
        <v>27</v>
      </c>
      <c r="L5" s="9"/>
      <c r="M5" s="9" t="s">
        <v>28</v>
      </c>
      <c r="N5" s="9"/>
      <c r="O5" s="2" t="s">
        <v>29</v>
      </c>
      <c r="P5" s="2"/>
      <c r="Q5" s="2" t="s">
        <v>30</v>
      </c>
      <c r="R5" s="2"/>
      <c r="S5" s="2" t="s">
        <v>31</v>
      </c>
      <c r="T5" s="2"/>
      <c r="U5" s="2" t="s">
        <v>32</v>
      </c>
      <c r="V5" s="2"/>
      <c r="W5" s="2"/>
      <c r="X5" s="2"/>
      <c r="Y5" s="2"/>
      <c r="Z5" s="2"/>
      <c r="AA5" s="2"/>
      <c r="AB5" s="2"/>
      <c r="AC5" s="2"/>
      <c r="AD5" s="2"/>
      <c r="AE5" s="8"/>
      <c r="AF5" s="8"/>
      <c r="AG5" s="2"/>
    </row>
    <row r="6" spans="1:33" ht="15">
      <c r="A6" s="2"/>
      <c r="B6" s="2"/>
      <c r="C6" s="2"/>
      <c r="D6" s="2"/>
      <c r="E6" s="2"/>
      <c r="F6" s="2"/>
      <c r="G6" s="2"/>
      <c r="H6" s="2"/>
      <c r="I6" s="2">
        <v>3</v>
      </c>
      <c r="J6" s="2"/>
      <c r="K6" s="2">
        <v>3</v>
      </c>
      <c r="L6" s="2"/>
      <c r="M6" s="2">
        <v>3</v>
      </c>
      <c r="N6" s="2"/>
      <c r="O6" s="2">
        <v>3</v>
      </c>
      <c r="P6" s="2"/>
      <c r="Q6" s="2">
        <v>3</v>
      </c>
      <c r="R6" s="2"/>
      <c r="S6" s="2">
        <v>2</v>
      </c>
      <c r="T6" s="2"/>
      <c r="U6" s="2">
        <v>3</v>
      </c>
      <c r="V6" s="2"/>
      <c r="W6" s="2"/>
      <c r="X6" s="2"/>
      <c r="Y6" s="2"/>
      <c r="Z6" s="2"/>
      <c r="AA6" s="2"/>
      <c r="AB6" s="2"/>
      <c r="AC6" s="2"/>
      <c r="AD6" s="2"/>
      <c r="AE6" s="8"/>
      <c r="AF6" s="8"/>
      <c r="AG6" s="2"/>
    </row>
    <row r="7" spans="1:33" ht="15">
      <c r="A7" s="2">
        <v>1</v>
      </c>
      <c r="B7" s="2" t="s">
        <v>152</v>
      </c>
      <c r="C7" s="11" t="s">
        <v>146</v>
      </c>
      <c r="D7" s="2">
        <f>Sheet1!AA7</f>
        <v>14</v>
      </c>
      <c r="E7" s="2">
        <f>Sheet1!AB7</f>
        <v>14</v>
      </c>
      <c r="F7" s="2">
        <v>50</v>
      </c>
      <c r="G7" s="6">
        <f>Sheet1!AD7</f>
        <v>4.285714285714286</v>
      </c>
      <c r="H7" s="2">
        <f>Sheet1!AE7</f>
        <v>0</v>
      </c>
      <c r="I7" s="2">
        <v>67</v>
      </c>
      <c r="J7" s="2"/>
      <c r="K7" s="2">
        <v>64</v>
      </c>
      <c r="L7" s="2"/>
      <c r="M7" s="2">
        <v>61</v>
      </c>
      <c r="N7" s="2"/>
      <c r="O7" s="2">
        <v>77</v>
      </c>
      <c r="P7" s="2"/>
      <c r="Q7" s="2">
        <v>90</v>
      </c>
      <c r="R7" s="2"/>
      <c r="S7" s="2">
        <v>67</v>
      </c>
      <c r="T7" s="2"/>
      <c r="U7" s="2">
        <v>59</v>
      </c>
      <c r="V7" s="2"/>
      <c r="W7" s="2">
        <f>SUM(I$6:$U$6)</f>
        <v>20</v>
      </c>
      <c r="X7" s="2">
        <f>SUMIF(I7:U7,"&gt;39.5",Sheet2!I$6:Sheet2!$U$6)</f>
        <v>20</v>
      </c>
      <c r="Y7" s="2">
        <f>SUM(I$6*J8,K$6*L8,$M$6*N8,$O$6*P8,$Q$6*R8,S6*T8,U6*V8)</f>
        <v>83</v>
      </c>
      <c r="Z7" s="6">
        <f>Y7/W7</f>
        <v>4.15</v>
      </c>
      <c r="AA7" s="2">
        <f>Sheet1!AA7+W7</f>
        <v>34</v>
      </c>
      <c r="AB7" s="2">
        <f>Sheet1!AB7+X7</f>
        <v>34</v>
      </c>
      <c r="AC7" s="2">
        <f>Sheet1!AC7+Y7</f>
        <v>143</v>
      </c>
      <c r="AD7" s="6">
        <f>AC7/AA7</f>
        <v>4.205882352941177</v>
      </c>
      <c r="AE7" s="2">
        <f>W7-X7</f>
        <v>0</v>
      </c>
      <c r="AF7" s="2" t="str">
        <f>IF(AD7&gt;1,"GOOD STANDING","PROBATION")</f>
        <v>GOOD STANDING</v>
      </c>
      <c r="AG7" s="2" t="str">
        <f>IF(AD7&gt;4.49,"FIRST CLASS",IF(AD7&gt;3.49,"SECOND CLASS UPPER",IF(AD7&gt;2.49,"SECOND CLASS LOWER",IF(AD7&gt;1.49,"THIRD CLASS",IF(AD7&gt;0.99,"PASS",SHAKE)))))</f>
        <v>SECOND CLASS UPPER</v>
      </c>
    </row>
    <row r="8" spans="1:33" ht="15">
      <c r="A8" s="2"/>
      <c r="B8" s="2"/>
      <c r="C8" s="2"/>
      <c r="D8" s="2"/>
      <c r="E8" s="2"/>
      <c r="F8" s="2"/>
      <c r="G8" s="6"/>
      <c r="H8" s="2"/>
      <c r="I8" t="str">
        <f>IF(I7&gt;69.5,"A",IF(I7&gt;59.5,"B",IF(I7&gt;49.5,"C",IF(I7&gt;44.5,"D",IF(I7&gt;39.5,"E","F")))))</f>
        <v>B</v>
      </c>
      <c r="J8" t="str">
        <f>IF(I7&gt;69.5,"5",IF(I7&gt;59.5,"4",IF(I7&gt;49.5,"3",IF(I7&gt;44.5,"2",IF(I7&gt;39.5,"1","0")))))</f>
        <v>4</v>
      </c>
      <c r="K8" t="str">
        <f>IF(K7&gt;69.5,"A",IF(K7&gt;59.5,"B",IF(K7&gt;49.5,"C",IF(K7&gt;44.5,"D",IF(K7&gt;39.5,"E","F")))))</f>
        <v>B</v>
      </c>
      <c r="L8" t="str">
        <f>IF(K7&gt;69.5,"5",IF(K7&gt;59.5,"4",IF(K7&gt;49.5,"3",IF(K7&gt;44.5,"2",IF(K7&gt;39.5,"1","0")))))</f>
        <v>4</v>
      </c>
      <c r="M8" t="str">
        <f>IF(M7&gt;69.5,"A",IF(M7&gt;59.5,"B",IF(M7&gt;49.5,"C",IF(M7&gt;44.5,"D",IF(M7&gt;39.5,"E","F")))))</f>
        <v>B</v>
      </c>
      <c r="N8" t="str">
        <f>IF(M7&gt;69.5,"5",IF(M7&gt;59.5,"4",IF(M7&gt;49.5,"3",IF(M7&gt;44.5,"2",IF(M7&gt;39.5,"1","0")))))</f>
        <v>4</v>
      </c>
      <c r="O8" t="str">
        <f>IF(O7&gt;69.5,"A",IF(O7&gt;59.5,"B",IF(O7&gt;49.5,"C",IF(O7&gt;44.5,"D",IF(O7&gt;39.5,"E","F")))))</f>
        <v>A</v>
      </c>
      <c r="P8" t="str">
        <f>IF(O7&gt;69.5,"5",IF(O7&gt;59.5,"4",IF(O7&gt;49.5,"3",IF(O7&gt;44.5,"2",IF(O7&gt;39.5,"1","0")))))</f>
        <v>5</v>
      </c>
      <c r="Q8" t="str">
        <f>IF(Q7&gt;69.5,"A",IF(Q7&gt;59.5,"B",IF(Q7&gt;49.5,"C",IF(Q7&gt;44.5,"D",IF(Q7&gt;39.5,"E","F")))))</f>
        <v>A</v>
      </c>
      <c r="R8" t="str">
        <f>IF(Q7&gt;69.5,"5",IF(Q7&gt;59.5,"4",IF(Q7&gt;49.5,"3",IF(Q7&gt;44.5,"2",IF(Q7&gt;39.5,"1","0")))))</f>
        <v>5</v>
      </c>
      <c r="S8" t="str">
        <f>IF(S7&gt;69.5,"A",IF(S7&gt;59.5,"B",IF(S7&gt;49.5,"C",IF(S7&gt;44.5,"D",IF(S7&gt;39.5,"E","F")))))</f>
        <v>B</v>
      </c>
      <c r="T8" t="str">
        <f>IF(S7&gt;69.5,"5",IF(S7&gt;59.5,"4",IF(S7&gt;49.5,"3",IF(S7&gt;44.5,"2",IF(S7&gt;39.5,"1","0")))))</f>
        <v>4</v>
      </c>
      <c r="U8" t="str">
        <f>IF(U7&gt;69.5,"A",IF(U7&gt;59.5,"B",IF(U7&gt;49.5,"C",IF(U7&gt;44.5,"D",IF(U7&gt;39.5,"E","F")))))</f>
        <v>C</v>
      </c>
      <c r="V8" t="str">
        <f>IF(U7&gt;69.5,"5",IF(U7&gt;59.5,"4",IF(U7&gt;49.5,"3",IF(U7&gt;44.5,"2",IF(U7&gt;39.5,"1","0")))))</f>
        <v>3</v>
      </c>
      <c r="W8" s="2"/>
      <c r="X8" s="2"/>
      <c r="Y8" s="2"/>
      <c r="Z8" s="6"/>
      <c r="AA8" s="2"/>
      <c r="AB8" s="2"/>
      <c r="AC8" s="2"/>
      <c r="AD8" s="6"/>
      <c r="AE8" s="2"/>
      <c r="AF8" s="2"/>
      <c r="AG8" s="2"/>
    </row>
    <row r="9" spans="1:33" ht="15">
      <c r="A9" s="2">
        <v>2</v>
      </c>
      <c r="B9" s="2" t="s">
        <v>141</v>
      </c>
      <c r="C9" s="11" t="s">
        <v>147</v>
      </c>
      <c r="D9" s="2">
        <f>Sheet1!AA9</f>
        <v>14</v>
      </c>
      <c r="E9" s="2">
        <f>Sheet1!AB9</f>
        <v>14</v>
      </c>
      <c r="F9" s="2">
        <f>Sheet1!AC9</f>
        <v>70</v>
      </c>
      <c r="G9" s="6">
        <f>Sheet1!AD9</f>
        <v>5</v>
      </c>
      <c r="H9" s="2">
        <f>Sheet1!AE9</f>
        <v>0</v>
      </c>
      <c r="I9" s="2">
        <v>78</v>
      </c>
      <c r="J9" s="2"/>
      <c r="K9" s="2">
        <v>66</v>
      </c>
      <c r="L9" s="2"/>
      <c r="M9" s="2">
        <v>67</v>
      </c>
      <c r="N9" s="2"/>
      <c r="O9" s="2">
        <v>59</v>
      </c>
      <c r="P9" s="2"/>
      <c r="Q9" s="2">
        <v>45</v>
      </c>
      <c r="R9" s="2"/>
      <c r="S9" s="2">
        <v>67</v>
      </c>
      <c r="T9" s="2"/>
      <c r="U9" s="2">
        <v>76</v>
      </c>
      <c r="V9" s="2"/>
      <c r="W9" s="2">
        <f>SUM(I$6:$U$6)</f>
        <v>20</v>
      </c>
      <c r="X9" s="2">
        <f>SUMIF(I9:U9,"&gt;39.5",Sheet2!I$6:Sheet2!$U$6)</f>
        <v>20</v>
      </c>
      <c r="Y9" s="2">
        <f>SUM(I$6*J10,K$6*L10,$M$6*N10,$O$6*P10,$Q$6*R10,$S$6*T10,$U$6*V10)</f>
        <v>77</v>
      </c>
      <c r="Z9" s="6">
        <f>Y9/W9</f>
        <v>3.85</v>
      </c>
      <c r="AA9" s="2">
        <f>Sheet1!AA9+W9</f>
        <v>34</v>
      </c>
      <c r="AB9" s="2">
        <f>Sheet1!AB9+X9</f>
        <v>34</v>
      </c>
      <c r="AC9" s="2">
        <f>Sheet1!AC9+Y9</f>
        <v>147</v>
      </c>
      <c r="AD9" s="6">
        <f>AC9/AA9</f>
        <v>4.323529411764706</v>
      </c>
      <c r="AE9" s="2">
        <f>Sheet1!AE9</f>
        <v>0</v>
      </c>
      <c r="AF9" s="2" t="str">
        <f>IF(AD9&gt;1,"GOOD STANDING","PROBATION")</f>
        <v>GOOD STANDING</v>
      </c>
      <c r="AG9" s="2" t="str">
        <f>IF(AD9&gt;4.49,"FIRST CLASS",IF(AD9&gt;3.49,"SECOND CLASS UPPER",IF(AD9&gt;2.49,"SECOND CLASS LOWER",IF(AD9&gt;1.49,"THIRD CLASS",IF(AD9&gt;0.99,"PASS",SHAKE)))))</f>
        <v>SECOND CLASS UPPER</v>
      </c>
    </row>
    <row r="10" spans="1:33" ht="15">
      <c r="A10" s="2"/>
      <c r="B10" s="2"/>
      <c r="C10" s="2"/>
      <c r="D10" s="2"/>
      <c r="E10" s="2"/>
      <c r="F10" s="2"/>
      <c r="G10" s="6"/>
      <c r="H10" s="2"/>
      <c r="I10" t="str">
        <f>IF(I9&gt;69.5,"A",IF(I9&gt;59.5,"B",IF(I9&gt;49.5,"C",IF(I9&gt;44.5,"D",IF(I9&gt;39.5,"E","F")))))</f>
        <v>A</v>
      </c>
      <c r="J10" t="str">
        <f>IF(I9&gt;69.5,"5",IF(I9&gt;59.5,"4",IF(I9&gt;49.5,"3",IF(I9&gt;44.5,"2",IF(I9&gt;39.5,"1","0")))))</f>
        <v>5</v>
      </c>
      <c r="K10" t="str">
        <f>IF(K9&gt;69.5,"A",IF(K9&gt;59.5,"B",IF(K9&gt;49.5,"C",IF(K9&gt;44.5,"D",IF(K9&gt;39.5,"E","F")))))</f>
        <v>B</v>
      </c>
      <c r="L10" t="str">
        <f>IF(K9&gt;69.5,"5",IF(K9&gt;59.5,"4",IF(K9&gt;49.5,"3",IF(K9&gt;44.5,"2",IF(K9&gt;39.5,"1","0")))))</f>
        <v>4</v>
      </c>
      <c r="M10" t="str">
        <f>IF(M9&gt;69.5,"A",IF(M9&gt;59.5,"B",IF(M9&gt;49.5,"C",IF(M9&gt;44.5,"D",IF(M9&gt;39.5,"E","F")))))</f>
        <v>B</v>
      </c>
      <c r="N10" t="str">
        <f>IF(M9&gt;69.5,"5",IF(M9&gt;59.5,"4",IF(M9&gt;49.5,"3",IF(M9&gt;44.5,"2",IF(M9&gt;39.5,"1","0")))))</f>
        <v>4</v>
      </c>
      <c r="O10" t="str">
        <f>IF(O9&gt;69.5,"A",IF(O9&gt;59.5,"B",IF(O9&gt;49.5,"C",IF(O9&gt;44.5,"D",IF(O9&gt;39.5,"E","F")))))</f>
        <v>C</v>
      </c>
      <c r="P10" t="str">
        <f>IF(O9&gt;69.5,"5",IF(O9&gt;59.5,"4",IF(O9&gt;49.5,"3",IF(O9&gt;44.5,"2",IF(O9&gt;39.5,"1","0")))))</f>
        <v>3</v>
      </c>
      <c r="Q10" t="str">
        <f>IF(Q9&gt;69.5,"A",IF(Q9&gt;59.5,"B",IF(Q9&gt;49.5,"C",IF(Q9&gt;44.5,"D",IF(Q9&gt;39.5,"E","F")))))</f>
        <v>D</v>
      </c>
      <c r="R10" t="str">
        <f>IF(Q9&gt;69.5,"5",IF(Q9&gt;59.5,"4",IF(Q9&gt;49.5,"3",IF(Q9&gt;44.5,"2",IF(Q9&gt;39.5,"1","0")))))</f>
        <v>2</v>
      </c>
      <c r="S10" t="str">
        <f>IF(S9&gt;69.5,"A",IF(S9&gt;59.5,"B",IF(S9&gt;49.5,"C",IF(S9&gt;44.5,"D",IF(S9&gt;39.5,"E","F")))))</f>
        <v>B</v>
      </c>
      <c r="T10" t="str">
        <f>IF(S9&gt;69.5,"5",IF(S9&gt;59.5,"4",IF(S9&gt;49.5,"3",IF(S9&gt;44.5,"2",IF(S9&gt;39.5,"1","0")))))</f>
        <v>4</v>
      </c>
      <c r="U10" t="str">
        <f>IF(U9&gt;69.5,"A",IF(U9&gt;59.5,"B",IF(U9&gt;49.5,"C",IF(U9&gt;44.5,"D",IF(U9&gt;39.5,"E","F")))))</f>
        <v>A</v>
      </c>
      <c r="V10" t="str">
        <f>IF(U9&gt;69.5,"5",IF(U9&gt;59.5,"4",IF(U9&gt;49.5,"3",IF(U9&gt;44.5,"2",IF(U9&gt;39.5,"1","0")))))</f>
        <v>5</v>
      </c>
      <c r="W10" s="2"/>
      <c r="X10" s="2"/>
      <c r="Y10" s="2"/>
      <c r="Z10" s="6"/>
      <c r="AA10" s="2"/>
      <c r="AB10" s="2"/>
      <c r="AC10" s="2"/>
      <c r="AD10" s="6"/>
      <c r="AE10" s="2"/>
      <c r="AF10" s="2"/>
      <c r="AG10" s="2"/>
    </row>
    <row r="11" spans="1:33" ht="15">
      <c r="A11" s="2">
        <v>3</v>
      </c>
      <c r="B11" s="2" t="s">
        <v>140</v>
      </c>
      <c r="C11" s="11" t="s">
        <v>148</v>
      </c>
      <c r="D11" s="2">
        <f>Sheet1!AA11</f>
        <v>14</v>
      </c>
      <c r="E11" s="2">
        <f>Sheet1!AB11</f>
        <v>5</v>
      </c>
      <c r="F11" s="2">
        <f>Sheet1!AC11</f>
        <v>5</v>
      </c>
      <c r="G11" s="6">
        <f>Sheet1!AD11</f>
        <v>0.35714285714285715</v>
      </c>
      <c r="H11" s="2">
        <f>Sheet1!AE11</f>
        <v>9</v>
      </c>
      <c r="I11" s="2">
        <v>66</v>
      </c>
      <c r="J11" s="2"/>
      <c r="K11" s="2">
        <v>78</v>
      </c>
      <c r="L11" s="2"/>
      <c r="M11" s="2">
        <v>55</v>
      </c>
      <c r="N11" s="2"/>
      <c r="O11" s="2">
        <v>67</v>
      </c>
      <c r="P11" s="2"/>
      <c r="Q11" s="2">
        <v>80</v>
      </c>
      <c r="R11" s="2"/>
      <c r="S11" s="2">
        <v>67</v>
      </c>
      <c r="T11" s="2"/>
      <c r="U11" s="2">
        <v>65</v>
      </c>
      <c r="V11" s="2"/>
      <c r="W11" s="2">
        <f>SUM(I$6:$U$6)</f>
        <v>20</v>
      </c>
      <c r="X11" s="2">
        <f>SUMIF(I11:U11,"&gt;39.5",Sheet2!I$6:Sheet2!$U$6)</f>
        <v>20</v>
      </c>
      <c r="Y11" s="2">
        <f>SUM(I$6*J12,K$6*L12,$M$6*N12,$O$6*P12,$Q$6*R12,$S$6*T12,$U$6*V12)</f>
        <v>83</v>
      </c>
      <c r="Z11" s="6">
        <f>Y11/W11</f>
        <v>4.15</v>
      </c>
      <c r="AA11" s="2">
        <f>Sheet1!AA11+W11</f>
        <v>34</v>
      </c>
      <c r="AB11" s="2">
        <f>Sheet1!AB11+X11</f>
        <v>25</v>
      </c>
      <c r="AC11" s="2">
        <f>Sheet1!AC11+Y11</f>
        <v>88</v>
      </c>
      <c r="AD11" s="6">
        <f>AC11/AA11</f>
        <v>2.588235294117647</v>
      </c>
      <c r="AE11" s="2">
        <f>Sheet1!AE11</f>
        <v>9</v>
      </c>
      <c r="AF11" s="2" t="str">
        <f>IF(AD11&gt;1,"GOOD STANDING","PROBATION")</f>
        <v>GOOD STANDING</v>
      </c>
      <c r="AG11" s="2" t="str">
        <f>IF(AD11&gt;4.49,"FIRST CLASS",IF(AD11&gt;3.49,"SECOND CLASS UPPER",IF(AD11&gt;2.49,"SECOND CLASS LOWER",IF(AD11&gt;1.49,"THIRD CLASS",IF(AD11&gt;0.99,"PASS",SHAKE)))))</f>
        <v>SECOND CLASS LOWER</v>
      </c>
    </row>
    <row r="12" spans="1:33" ht="15">
      <c r="A12" s="2"/>
      <c r="B12" s="2"/>
      <c r="C12" s="2"/>
      <c r="D12" s="2"/>
      <c r="E12" s="2"/>
      <c r="F12" s="2"/>
      <c r="G12" s="6"/>
      <c r="H12" s="2"/>
      <c r="I12" t="str">
        <f>IF(I11&gt;69.5,"A",IF(I11&gt;59.5,"B",IF(I11&gt;49.5,"C",IF(I11&gt;44.5,"D",IF(I11&gt;39.5,"E","F")))))</f>
        <v>B</v>
      </c>
      <c r="J12" t="str">
        <f>IF(I11&gt;69.5,"5",IF(I11&gt;59.5,"4",IF(I11&gt;49.5,"3",IF(I11&gt;44.5,"2",IF(I11&gt;39.5,"1","0")))))</f>
        <v>4</v>
      </c>
      <c r="K12" t="str">
        <f>IF(K11&gt;69.5,"A",IF(K11&gt;59.5,"B",IF(K11&gt;49.5,"C",IF(K11&gt;44.5,"D",IF(K11&gt;39.5,"E","F")))))</f>
        <v>A</v>
      </c>
      <c r="L12" t="str">
        <f>IF(K11&gt;69.5,"5",IF(K11&gt;59.5,"4",IF(K11&gt;49.5,"3",IF(K11&gt;44.5,"2",IF(K11&gt;39.5,"1","0")))))</f>
        <v>5</v>
      </c>
      <c r="M12" t="str">
        <f>IF(M11&gt;69.5,"A",IF(M11&gt;59.5,"B",IF(M11&gt;49.5,"C",IF(M11&gt;44.5,"D",IF(M11&gt;39.5,"E","F")))))</f>
        <v>C</v>
      </c>
      <c r="N12" t="str">
        <f>IF(M11&gt;69.5,"5",IF(M11&gt;59.5,"4",IF(M11&gt;49.5,"3",IF(M11&gt;44.5,"2",IF(M11&gt;39.5,"1","0")))))</f>
        <v>3</v>
      </c>
      <c r="O12" t="str">
        <f>IF(O11&gt;69.5,"A",IF(O11&gt;59.5,"B",IF(O11&gt;49.5,"C",IF(O11&gt;44.5,"D",IF(O11&gt;39.5,"E","F")))))</f>
        <v>B</v>
      </c>
      <c r="P12" t="str">
        <f>IF(O11&gt;69.5,"5",IF(O11&gt;59.5,"4",IF(O11&gt;49.5,"3",IF(O11&gt;44.5,"2",IF(O11&gt;39.5,"1","0")))))</f>
        <v>4</v>
      </c>
      <c r="Q12" t="str">
        <f>IF(Q11&gt;69.5,"A",IF(Q11&gt;59.5,"B",IF(Q11&gt;49.5,"C",IF(Q11&gt;44.5,"D",IF(Q11&gt;39.5,"E","F")))))</f>
        <v>A</v>
      </c>
      <c r="R12" t="str">
        <f>IF(Q11&gt;69.5,"5",IF(Q11&gt;59.5,"4",IF(Q11&gt;49.5,"3",IF(Q11&gt;44.5,"2",IF(Q11&gt;39.5,"1","0")))))</f>
        <v>5</v>
      </c>
      <c r="S12" t="str">
        <f>IF(S11&gt;69.5,"A",IF(S11&gt;59.5,"B",IF(S11&gt;49.5,"C",IF(S11&gt;44.5,"D",IF(S11&gt;39.5,"E","F")))))</f>
        <v>B</v>
      </c>
      <c r="T12" t="str">
        <f>IF(S11&gt;69.5,"5",IF(S11&gt;59.5,"4",IF(S11&gt;49.5,"3",IF(S11&gt;44.5,"2",IF(S11&gt;39.5,"1","0")))))</f>
        <v>4</v>
      </c>
      <c r="U12" t="str">
        <f>IF(U11&gt;69.5,"A",IF(U11&gt;59.5,"B",IF(U11&gt;49.5,"C",IF(U11&gt;44.5,"D",IF(U11&gt;39.5,"E","F")))))</f>
        <v>B</v>
      </c>
      <c r="V12" t="str">
        <f>IF(U11&gt;69.5,"5",IF(U11&gt;59.5,"4",IF(U11&gt;49.5,"3",IF(U11&gt;44.5,"2",IF(U11&gt;39.5,"1","0")))))</f>
        <v>4</v>
      </c>
      <c r="W12" s="2"/>
      <c r="X12" s="2"/>
      <c r="Y12" s="2"/>
      <c r="Z12" s="6"/>
      <c r="AA12" s="2"/>
      <c r="AB12" s="2"/>
      <c r="AC12" s="2"/>
      <c r="AD12" s="6"/>
      <c r="AE12" s="2"/>
      <c r="AF12" s="2"/>
      <c r="AG12" s="2"/>
    </row>
    <row r="13" spans="1:33" ht="15">
      <c r="A13" s="2">
        <v>4</v>
      </c>
      <c r="B13" s="2" t="s">
        <v>143</v>
      </c>
      <c r="C13" s="11" t="s">
        <v>149</v>
      </c>
      <c r="D13" s="2">
        <f>Sheet1!AA13</f>
        <v>14</v>
      </c>
      <c r="E13" s="2">
        <f>Sheet1!AB13</f>
        <v>14</v>
      </c>
      <c r="F13" s="2">
        <f>Sheet1!AC13</f>
        <v>44</v>
      </c>
      <c r="G13" s="6">
        <f>Sheet1!AD13</f>
        <v>3.142857142857143</v>
      </c>
      <c r="H13" s="2">
        <f>Sheet1!AE13</f>
        <v>0</v>
      </c>
      <c r="I13" s="2">
        <v>78</v>
      </c>
      <c r="J13" s="2"/>
      <c r="K13" s="2">
        <v>64</v>
      </c>
      <c r="L13" s="2"/>
      <c r="M13" s="2">
        <v>64</v>
      </c>
      <c r="N13" s="2"/>
      <c r="O13" s="2">
        <v>70</v>
      </c>
      <c r="P13" s="2"/>
      <c r="Q13" s="2">
        <v>75</v>
      </c>
      <c r="R13" s="2"/>
      <c r="S13" s="2">
        <v>55</v>
      </c>
      <c r="T13" s="2"/>
      <c r="U13" s="2">
        <v>63</v>
      </c>
      <c r="V13" s="2"/>
      <c r="W13" s="2">
        <f>SUM(I$6:$U$6)</f>
        <v>20</v>
      </c>
      <c r="X13" s="2">
        <f>SUMIF(I13:U13,"&gt;39.5",Sheet2!I$6:Sheet2!$U$6)</f>
        <v>20</v>
      </c>
      <c r="Y13" s="2">
        <f>SUM(I$6*J14,K$6*L14,$M$6*N14,$O$6*P14,$Q$6*R14,$S$6*T14,$U$6*V14)</f>
        <v>87</v>
      </c>
      <c r="Z13" s="6">
        <f>Y13/W13</f>
        <v>4.35</v>
      </c>
      <c r="AA13" s="2">
        <f>Sheet1!AA13+W13</f>
        <v>34</v>
      </c>
      <c r="AB13" s="2">
        <f>Sheet1!AB13+X13</f>
        <v>34</v>
      </c>
      <c r="AC13" s="2">
        <f>Sheet1!AC13+Y13</f>
        <v>131</v>
      </c>
      <c r="AD13" s="6">
        <f>AC13/AA13</f>
        <v>3.8529411764705883</v>
      </c>
      <c r="AE13" s="2">
        <f>Sheet1!AE13</f>
        <v>0</v>
      </c>
      <c r="AF13" s="2" t="str">
        <f>IF(AD13&gt;1,"GOOD STANDING","PROBATION")</f>
        <v>GOOD STANDING</v>
      </c>
      <c r="AG13" s="2" t="str">
        <f>IF(AD13&gt;4.49,"FIRST CLASS",IF(AD13&gt;3.49,"SECOND CLASS UPPER",IF(AD13&gt;2.49,"SECOND CLASS LOWER",IF(AD13&gt;1.49,"THIRD CLASS",IF(AD13&gt;0.99,"PASS",SHAKE)))))</f>
        <v>SECOND CLASS UPPER</v>
      </c>
    </row>
    <row r="14" spans="1:33" ht="15">
      <c r="A14" s="2"/>
      <c r="B14" s="2"/>
      <c r="C14" s="2"/>
      <c r="D14" s="2"/>
      <c r="E14" s="2"/>
      <c r="F14" s="2"/>
      <c r="G14" s="6"/>
      <c r="H14" s="2"/>
      <c r="I14" t="str">
        <f>IF(I13&gt;69.5,"A",IF(I13&gt;59.5,"B",IF(I13&gt;49.5,"C",IF(I13&gt;44.5,"D",IF(I13&gt;39.5,"E","F")))))</f>
        <v>A</v>
      </c>
      <c r="J14" t="str">
        <f>IF(I13&gt;69.5,"5",IF(I13&gt;59.5,"4",IF(I13&gt;49.5,"3",IF(I13&gt;44.5,"2",IF(I13&gt;39.5,"1","0")))))</f>
        <v>5</v>
      </c>
      <c r="K14" t="str">
        <f>IF(K13&gt;69.5,"A",IF(K13&gt;59.5,"B",IF(K13&gt;49.5,"C",IF(K13&gt;44.5,"D",IF(K13&gt;39.5,"E","F")))))</f>
        <v>B</v>
      </c>
      <c r="L14" t="str">
        <f>IF(K13&gt;69.5,"5",IF(K13&gt;59.5,"4",IF(K13&gt;49.5,"3",IF(K13&gt;44.5,"2",IF(K13&gt;39.5,"1","0")))))</f>
        <v>4</v>
      </c>
      <c r="M14" t="str">
        <f>IF(M13&gt;69.5,"A",IF(M13&gt;59.5,"B",IF(M13&gt;49.5,"C",IF(M13&gt;44.5,"D",IF(M13&gt;39.5,"E","F")))))</f>
        <v>B</v>
      </c>
      <c r="N14" t="str">
        <f>IF(M13&gt;69.5,"5",IF(M13&gt;59.5,"4",IF(M13&gt;49.5,"3",IF(M13&gt;44.5,"2",IF(M13&gt;39.5,"1","0")))))</f>
        <v>4</v>
      </c>
      <c r="O14" t="str">
        <f>IF(O13&gt;69.5,"A",IF(O13&gt;59.5,"B",IF(O13&gt;49.5,"C",IF(O13&gt;44.5,"D",IF(O13&gt;39.5,"E","F")))))</f>
        <v>A</v>
      </c>
      <c r="P14" t="str">
        <f>IF(O13&gt;69.5,"5",IF(O13&gt;59.5,"4",IF(O13&gt;49.5,"3",IF(O13&gt;44.5,"2",IF(O13&gt;39.5,"1","0")))))</f>
        <v>5</v>
      </c>
      <c r="Q14" t="str">
        <f>IF(Q13&gt;69.5,"A",IF(Q13&gt;59.5,"B",IF(Q13&gt;49.5,"C",IF(Q13&gt;44.5,"D",IF(Q13&gt;39.5,"E","F")))))</f>
        <v>A</v>
      </c>
      <c r="R14" t="str">
        <f>IF(Q13&gt;69.5,"5",IF(Q13&gt;59.5,"4",IF(Q13&gt;49.5,"3",IF(Q13&gt;44.5,"2",IF(Q13&gt;39.5,"1","0")))))</f>
        <v>5</v>
      </c>
      <c r="S14" t="str">
        <f>IF(S13&gt;69.5,"A",IF(S13&gt;59.5,"B",IF(S13&gt;49.5,"C",IF(S13&gt;44.5,"D",IF(S13&gt;39.5,"E","F")))))</f>
        <v>C</v>
      </c>
      <c r="T14" t="str">
        <f>IF(S13&gt;69.5,"5",IF(S13&gt;59.5,"4",IF(S13&gt;49.5,"3",IF(S13&gt;44.5,"2",IF(S13&gt;39.5,"1","0")))))</f>
        <v>3</v>
      </c>
      <c r="U14" t="str">
        <f>IF(U13&gt;69.5,"A",IF(U13&gt;59.5,"B",IF(U13&gt;49.5,"C",IF(U13&gt;44.5,"D",IF(U13&gt;39.5,"E","F")))))</f>
        <v>B</v>
      </c>
      <c r="V14" t="str">
        <f>IF(U13&gt;69.5,"5",IF(U13&gt;59.5,"4",IF(U13&gt;49.5,"3",IF(U13&gt;44.5,"2",IF(U13&gt;39.5,"1","0")))))</f>
        <v>4</v>
      </c>
      <c r="W14" s="2"/>
      <c r="X14" s="2"/>
      <c r="Y14" s="2"/>
      <c r="Z14" s="6"/>
      <c r="AA14" s="2"/>
      <c r="AB14" s="2"/>
      <c r="AC14" s="2"/>
      <c r="AD14" s="6"/>
      <c r="AE14" s="2"/>
      <c r="AF14" s="2"/>
      <c r="AG14" s="2"/>
    </row>
    <row r="15" spans="1:33" ht="15">
      <c r="A15" s="2">
        <v>5</v>
      </c>
      <c r="B15" s="2" t="s">
        <v>142</v>
      </c>
      <c r="C15" s="11" t="s">
        <v>150</v>
      </c>
      <c r="D15" s="2">
        <f>Sheet1!AA15</f>
        <v>14</v>
      </c>
      <c r="E15" s="2">
        <f>Sheet1!AB15</f>
        <v>14</v>
      </c>
      <c r="F15" s="2">
        <f>Sheet1!AC15</f>
        <v>17</v>
      </c>
      <c r="G15" s="6">
        <f>Sheet1!AD15</f>
        <v>1.2142857142857142</v>
      </c>
      <c r="H15" s="2">
        <f>Sheet1!AE15</f>
        <v>0</v>
      </c>
      <c r="I15" s="2">
        <v>62</v>
      </c>
      <c r="J15" s="2"/>
      <c r="K15" s="2">
        <v>55</v>
      </c>
      <c r="L15" s="2"/>
      <c r="M15" s="2">
        <v>77</v>
      </c>
      <c r="N15" s="2"/>
      <c r="O15" s="2">
        <v>70</v>
      </c>
      <c r="P15" s="2"/>
      <c r="Q15" s="2">
        <v>60</v>
      </c>
      <c r="R15" s="2"/>
      <c r="S15" s="2">
        <v>60</v>
      </c>
      <c r="T15" s="2"/>
      <c r="U15" s="2">
        <v>76</v>
      </c>
      <c r="V15" s="2"/>
      <c r="W15" s="2">
        <f>SUM(I$6:$U$6)</f>
        <v>20</v>
      </c>
      <c r="X15" s="2">
        <f>SUMIF(I15:U15,"&gt;39.5",Sheet2!I$6:Sheet2!$U$6)</f>
        <v>20</v>
      </c>
      <c r="Y15" s="2">
        <f>SUM(I$6*J16,K$6*L16,$M$6*N16,$O$6*P16,$Q$6*R16,$S$6*T16,$U$6*V16)</f>
        <v>86</v>
      </c>
      <c r="Z15" s="6">
        <f>Y15/W15</f>
        <v>4.3</v>
      </c>
      <c r="AA15" s="2">
        <f>Sheet1!AA15+W15</f>
        <v>34</v>
      </c>
      <c r="AB15" s="2">
        <f>Sheet1!AB15+X15</f>
        <v>34</v>
      </c>
      <c r="AC15" s="2">
        <f>Sheet1!AC15+Y15</f>
        <v>103</v>
      </c>
      <c r="AD15" s="6">
        <f>AC15/AA15</f>
        <v>3.0294117647058822</v>
      </c>
      <c r="AE15" s="2">
        <f>Sheet1!AE15</f>
        <v>0</v>
      </c>
      <c r="AF15" s="2" t="str">
        <f>IF(AD15&gt;1,"GOOD STANDING","PROBATION")</f>
        <v>GOOD STANDING</v>
      </c>
      <c r="AG15" s="2" t="str">
        <f>IF(AD15&gt;4.49,"FIRST CLASS",IF(AD15&gt;3.49,"SECOND CLASS UPPER",IF(AD15&gt;2.49,"SECOND CLASS LOWER",IF(AD15&gt;1.49,"THIRD CLASS",IF(AD15&gt;0.99,"PASS",SHAKE)))))</f>
        <v>SECOND CLASS LOWER</v>
      </c>
    </row>
    <row r="16" spans="1:33" ht="15">
      <c r="A16" s="2"/>
      <c r="B16" s="2"/>
      <c r="C16" s="2"/>
      <c r="D16" s="2"/>
      <c r="E16" s="2"/>
      <c r="F16" s="2"/>
      <c r="G16" s="6"/>
      <c r="H16" s="2"/>
      <c r="I16" t="str">
        <f>IF(I15&gt;69.5,"A",IF(I15&gt;59.5,"B",IF(I15&gt;49.5,"C",IF(I15&gt;44.5,"D",IF(I15&gt;39.5,"E","F")))))</f>
        <v>B</v>
      </c>
      <c r="J16" t="str">
        <f>IF(I15&gt;69.5,"5",IF(I15&gt;59.5,"4",IF(I15&gt;49.5,"3",IF(I15&gt;44.5,"2",IF(I15&gt;39.5,"1","0")))))</f>
        <v>4</v>
      </c>
      <c r="K16" t="str">
        <f>IF(K15&gt;69.5,"A",IF(K15&gt;59.5,"B",IF(K15&gt;49.5,"C",IF(K15&gt;44.5,"D",IF(K15&gt;39.5,"E","F")))))</f>
        <v>C</v>
      </c>
      <c r="L16" t="str">
        <f>IF(K15&gt;69.5,"5",IF(K15&gt;59.5,"4",IF(K15&gt;49.5,"3",IF(K15&gt;44.5,"2",IF(K15&gt;39.5,"1","0")))))</f>
        <v>3</v>
      </c>
      <c r="M16" t="str">
        <f>IF(M15&gt;69.5,"A",IF(M15&gt;59.5,"B",IF(M15&gt;49.5,"C",IF(M15&gt;44.5,"D",IF(M15&gt;39.5,"E","F")))))</f>
        <v>A</v>
      </c>
      <c r="N16" t="str">
        <f>IF(M15&gt;69.5,"5",IF(M15&gt;59.5,"4",IF(M15&gt;49.5,"3",IF(M15&gt;44.5,"2",IF(M15&gt;39.5,"1","0")))))</f>
        <v>5</v>
      </c>
      <c r="O16" t="str">
        <f>IF(O15&gt;69.5,"A",IF(O15&gt;59.5,"B",IF(O15&gt;49.5,"C",IF(O15&gt;44.5,"D",IF(O15&gt;39.5,"E","F")))))</f>
        <v>A</v>
      </c>
      <c r="P16" t="str">
        <f>IF(O15&gt;69.5,"5",IF(O15&gt;59.5,"4",IF(O15&gt;49.5,"3",IF(O15&gt;44.5,"2",IF(O15&gt;39.5,"1","0")))))</f>
        <v>5</v>
      </c>
      <c r="Q16" t="str">
        <f>IF(Q15&gt;69.5,"A",IF(Q15&gt;59.5,"B",IF(Q15&gt;49.5,"C",IF(Q15&gt;44.5,"D",IF(Q15&gt;39.5,"E","F")))))</f>
        <v>B</v>
      </c>
      <c r="R16" t="str">
        <f>IF(Q15&gt;69.5,"5",IF(Q15&gt;59.5,"4",IF(Q15&gt;49.5,"3",IF(Q15&gt;44.5,"2",IF(Q15&gt;39.5,"1","0")))))</f>
        <v>4</v>
      </c>
      <c r="S16" t="str">
        <f>IF(S15&gt;69.5,"A",IF(S15&gt;59.5,"B",IF(S15&gt;49.5,"C",IF(S15&gt;44.5,"D",IF(S15&gt;39.5,"E","F")))))</f>
        <v>B</v>
      </c>
      <c r="T16" t="str">
        <f>IF(S15&gt;69.5,"5",IF(S15&gt;59.5,"4",IF(S15&gt;49.5,"3",IF(S15&gt;44.5,"2",IF(S15&gt;39.5,"1","0")))))</f>
        <v>4</v>
      </c>
      <c r="U16" t="str">
        <f>IF(U15&gt;69.5,"A",IF(U15&gt;59.5,"B",IF(U15&gt;49.5,"C",IF(U15&gt;44.5,"D",IF(U15&gt;39.5,"E","F")))))</f>
        <v>A</v>
      </c>
      <c r="V16" t="str">
        <f>IF(U15&gt;69.5,"5",IF(U15&gt;59.5,"4",IF(U15&gt;49.5,"3",IF(U15&gt;44.5,"2",IF(U15&gt;39.5,"1","0")))))</f>
        <v>5</v>
      </c>
      <c r="W16" s="2"/>
      <c r="X16" s="2"/>
      <c r="Y16" s="2"/>
      <c r="Z16" s="6"/>
      <c r="AA16" s="2"/>
      <c r="AB16" s="2"/>
      <c r="AC16" s="2"/>
      <c r="AD16" s="6"/>
      <c r="AE16" s="2"/>
      <c r="AF16" s="2"/>
      <c r="AG16" s="2"/>
    </row>
    <row r="17" spans="1:33" ht="15">
      <c r="A17" s="2">
        <v>6</v>
      </c>
      <c r="B17" s="2" t="s">
        <v>144</v>
      </c>
      <c r="C17" s="11" t="s">
        <v>151</v>
      </c>
      <c r="D17" s="2">
        <f>Sheet1!AA17</f>
        <v>14</v>
      </c>
      <c r="E17" s="2">
        <f>Sheet1!AB17</f>
        <v>14</v>
      </c>
      <c r="F17" s="2">
        <f>Sheet1!AC17</f>
        <v>26</v>
      </c>
      <c r="G17" s="6">
        <f>Sheet1!AD17</f>
        <v>1.8571428571428572</v>
      </c>
      <c r="H17" s="2">
        <f>Sheet1!AE17</f>
        <v>0</v>
      </c>
      <c r="I17" s="2">
        <v>43</v>
      </c>
      <c r="J17" s="2"/>
      <c r="K17" s="2">
        <v>64</v>
      </c>
      <c r="L17" s="2"/>
      <c r="M17" s="2">
        <v>56</v>
      </c>
      <c r="N17" s="2"/>
      <c r="O17" s="2">
        <v>67</v>
      </c>
      <c r="P17" s="2"/>
      <c r="Q17" s="2">
        <v>70</v>
      </c>
      <c r="R17" s="2"/>
      <c r="S17" s="2">
        <v>68</v>
      </c>
      <c r="T17" s="2"/>
      <c r="U17" s="2">
        <v>55</v>
      </c>
      <c r="V17" s="2"/>
      <c r="W17" s="2">
        <f>SUM(I$6:$U$6)</f>
        <v>20</v>
      </c>
      <c r="X17" s="2">
        <f>SUMIF(I17:U17,"&gt;39.5",Sheet2!I$6:Sheet2!$U$6)</f>
        <v>20</v>
      </c>
      <c r="Y17" s="2">
        <f>SUM(I$6*J18,K$6*L18,$M$6*N18,$O$6*P18,$Q$6*R18,$S$6*T18,$U$6*V18)</f>
        <v>68</v>
      </c>
      <c r="Z17" s="6">
        <f>Y17/W17</f>
        <v>3.4</v>
      </c>
      <c r="AA17" s="2">
        <f>Sheet1!AA17+W17</f>
        <v>34</v>
      </c>
      <c r="AB17" s="2">
        <f>Sheet1!AB17+X17</f>
        <v>34</v>
      </c>
      <c r="AC17" s="2">
        <f>Sheet1!AC17+Y17</f>
        <v>94</v>
      </c>
      <c r="AD17" s="6">
        <f>AC17/AA17</f>
        <v>2.764705882352941</v>
      </c>
      <c r="AE17" s="2">
        <f>Sheet1!AE17</f>
        <v>0</v>
      </c>
      <c r="AF17" s="2" t="str">
        <f>IF(AD17&gt;1,"GOOD STANDING","PROBATION")</f>
        <v>GOOD STANDING</v>
      </c>
      <c r="AG17" s="2" t="str">
        <f>IF(AD17&gt;4.49,"FIRST CLASS",IF(AD17&gt;3.49,"SECOND CLASS UPPER",IF(AD17&gt;2.49,"SECOND CLASS LOWER",IF(AD17&gt;1.49,"THIRD CLASS",IF(AD17&gt;0.99,"PASS",SHAKE)))))</f>
        <v>SECOND CLASS LOWER</v>
      </c>
    </row>
    <row r="18" spans="1:33" ht="15">
      <c r="A18" s="2"/>
      <c r="B18" s="2"/>
      <c r="C18" s="2"/>
      <c r="D18" s="2"/>
      <c r="E18" s="2"/>
      <c r="F18" s="2"/>
      <c r="G18" s="6"/>
      <c r="H18" s="2"/>
      <c r="I18" t="str">
        <f>IF(I17&gt;69.5,"A",IF(I17&gt;59.5,"B",IF(I17&gt;49.5,"C",IF(I17&gt;44.5,"D",IF(I17&gt;39.5,"E","F")))))</f>
        <v>E</v>
      </c>
      <c r="J18" t="str">
        <f>IF(I17&gt;69.5,"5",IF(I17&gt;59.5,"4",IF(I17&gt;49.5,"3",IF(I17&gt;44.5,"2",IF(I17&gt;39.5,"1","0")))))</f>
        <v>1</v>
      </c>
      <c r="K18" t="str">
        <f>IF(K17&gt;69.5,"A",IF(K17&gt;59.5,"B",IF(K17&gt;49.5,"C",IF(K17&gt;44.5,"D",IF(K17&gt;39.5,"E","F")))))</f>
        <v>B</v>
      </c>
      <c r="L18" t="str">
        <f>IF(K17&gt;69.5,"5",IF(K17&gt;59.5,"4",IF(K17&gt;49.5,"3",IF(K17&gt;44.5,"2",IF(K17&gt;39.5,"1","0")))))</f>
        <v>4</v>
      </c>
      <c r="M18" t="str">
        <f>IF(M17&gt;69.5,"A",IF(M17&gt;59.5,"B",IF(M17&gt;49.5,"C",IF(M17&gt;44.5,"D",IF(M17&gt;39.5,"E","F")))))</f>
        <v>C</v>
      </c>
      <c r="N18" t="str">
        <f>IF(M17&gt;69.5,"5",IF(M17&gt;59.5,"4",IF(M17&gt;49.5,"3",IF(M17&gt;44.5,"2",IF(M17&gt;39.5,"1","0")))))</f>
        <v>3</v>
      </c>
      <c r="O18" t="str">
        <f>IF(O17&gt;69.5,"A",IF(O17&gt;59.5,"B",IF(O17&gt;49.5,"C",IF(O17&gt;44.5,"D",IF(O17&gt;39.5,"E","F")))))</f>
        <v>B</v>
      </c>
      <c r="P18" t="str">
        <f>IF(O17&gt;69.5,"5",IF(O17&gt;59.5,"4",IF(O17&gt;49.5,"3",IF(O17&gt;44.5,"2",IF(O17&gt;39.5,"1","0")))))</f>
        <v>4</v>
      </c>
      <c r="Q18" t="str">
        <f>IF(Q17&gt;69.5,"A",IF(Q17&gt;59.5,"B",IF(Q17&gt;49.5,"C",IF(Q17&gt;44.5,"D",IF(Q17&gt;39.5,"E","F")))))</f>
        <v>A</v>
      </c>
      <c r="R18" t="str">
        <f>IF(Q17&gt;69.5,"5",IF(Q17&gt;59.5,"4",IF(Q17&gt;49.5,"3",IF(Q17&gt;44.5,"2",IF(Q17&gt;39.5,"1","0")))))</f>
        <v>5</v>
      </c>
      <c r="S18" t="str">
        <f>IF(S17&gt;69.5,"A",IF(S17&gt;59.5,"B",IF(S17&gt;49.5,"C",IF(S17&gt;44.5,"D",IF(S17&gt;39.5,"E","F")))))</f>
        <v>B</v>
      </c>
      <c r="T18" t="str">
        <f>IF(S17&gt;69.5,"5",IF(S17&gt;59.5,"4",IF(S17&gt;49.5,"3",IF(S17&gt;44.5,"2",IF(S17&gt;39.5,"1","0")))))</f>
        <v>4</v>
      </c>
      <c r="U18" t="str">
        <f>IF(U17&gt;69.5,"A",IF(U17&gt;59.5,"B",IF(U17&gt;49.5,"C",IF(U17&gt;44.5,"D",IF(U17&gt;39.5,"E","F")))))</f>
        <v>C</v>
      </c>
      <c r="V18" t="str">
        <f>IF(U17&gt;69.5,"5",IF(U17&gt;59.5,"4",IF(U17&gt;49.5,"3",IF(U17&gt;44.5,"2",IF(U17&gt;39.5,"1","0")))))</f>
        <v>3</v>
      </c>
      <c r="W18" s="2"/>
      <c r="X18" s="2"/>
      <c r="Y18" s="2"/>
      <c r="Z18" s="6"/>
      <c r="AA18" s="2"/>
      <c r="AB18" s="2"/>
      <c r="AC18" s="2"/>
      <c r="AD18" s="6"/>
      <c r="AE18" s="2"/>
      <c r="AF18" s="2"/>
      <c r="AG18" s="2"/>
    </row>
    <row r="19" spans="1:33" ht="15">
      <c r="A19" s="2"/>
      <c r="B19" s="2"/>
      <c r="C19" s="11"/>
      <c r="D19" s="2"/>
      <c r="E19" s="2"/>
      <c r="F19" s="2"/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6"/>
      <c r="AA19" s="2"/>
      <c r="AB19" s="2"/>
      <c r="AC19" s="2"/>
      <c r="AD19" s="6"/>
      <c r="AE19" s="2"/>
      <c r="AF19" s="2"/>
      <c r="AG19" s="2"/>
    </row>
    <row r="20" spans="1:33" ht="15">
      <c r="A20" s="2"/>
      <c r="B20" s="2"/>
      <c r="C20" s="2"/>
      <c r="D20" s="2"/>
      <c r="E20" s="2"/>
      <c r="F20" s="2"/>
      <c r="G20" s="6"/>
      <c r="H20" s="2"/>
      <c r="W20" s="2"/>
      <c r="X20" s="2"/>
      <c r="Y20" s="2"/>
      <c r="Z20" s="6"/>
      <c r="AA20" s="2"/>
      <c r="AB20" s="2"/>
      <c r="AC20" s="2"/>
      <c r="AD20" s="6"/>
      <c r="AE20" s="2"/>
      <c r="AF20" s="2"/>
      <c r="AG20" s="2"/>
    </row>
    <row r="21" spans="1:33" ht="15">
      <c r="A21" s="2"/>
      <c r="B21" s="2"/>
      <c r="C21" s="1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6"/>
      <c r="AA21" s="2"/>
      <c r="AB21" s="2"/>
      <c r="AC21" s="2"/>
      <c r="AD21" s="6"/>
      <c r="AE21" s="2"/>
      <c r="AF21" s="2"/>
      <c r="AG21" s="2"/>
    </row>
    <row r="22" spans="1:33" ht="15">
      <c r="A22" s="2"/>
      <c r="B22" s="2"/>
      <c r="C22" s="2"/>
      <c r="D22" s="2"/>
      <c r="E22" s="2"/>
      <c r="F22" s="2"/>
      <c r="G22" s="2"/>
      <c r="H22" s="2"/>
      <c r="W22" s="2"/>
      <c r="X22" s="2"/>
      <c r="Y22" s="2"/>
      <c r="Z22" s="6"/>
      <c r="AA22" s="2"/>
      <c r="AB22" s="2"/>
      <c r="AC22" s="2"/>
      <c r="AD22" s="6"/>
      <c r="AE22" s="2"/>
      <c r="AF22" s="2"/>
      <c r="AG22" s="2"/>
    </row>
    <row r="27" spans="1:2" ht="15">
      <c r="A27" s="2"/>
      <c r="B27" s="1"/>
    </row>
    <row r="28" spans="1:2" ht="15">
      <c r="A28" s="2"/>
      <c r="B28" s="1"/>
    </row>
    <row r="29" spans="1:2" ht="15">
      <c r="A29" s="2"/>
      <c r="B29" s="1"/>
    </row>
    <row r="30" spans="1:2" ht="15">
      <c r="A30" s="2"/>
      <c r="B30" s="1"/>
    </row>
    <row r="31" spans="1:2" ht="15">
      <c r="A31" s="2"/>
      <c r="B31" s="1"/>
    </row>
    <row r="32" spans="1:2" ht="15">
      <c r="A32" s="2"/>
      <c r="B32" s="1"/>
    </row>
  </sheetData>
  <sheetProtection/>
  <mergeCells count="260">
    <mergeCell ref="A3:A6"/>
    <mergeCell ref="B3:B6"/>
    <mergeCell ref="C3:C6"/>
    <mergeCell ref="D3:H3"/>
    <mergeCell ref="X2:AB2"/>
    <mergeCell ref="E1:O1"/>
    <mergeCell ref="E2:O2"/>
    <mergeCell ref="R2:V2"/>
    <mergeCell ref="Q5:R5"/>
    <mergeCell ref="S5:T5"/>
    <mergeCell ref="AE3:AG3"/>
    <mergeCell ref="D4:D6"/>
    <mergeCell ref="E4:E6"/>
    <mergeCell ref="F4:F6"/>
    <mergeCell ref="G4:G6"/>
    <mergeCell ref="H4:H6"/>
    <mergeCell ref="W4:W6"/>
    <mergeCell ref="J3:V3"/>
    <mergeCell ref="I6:J6"/>
    <mergeCell ref="AB4:AB6"/>
    <mergeCell ref="AC4:AC6"/>
    <mergeCell ref="K6:L6"/>
    <mergeCell ref="W3:Z3"/>
    <mergeCell ref="AA3:AD3"/>
    <mergeCell ref="X4:X6"/>
    <mergeCell ref="Y4:Y6"/>
    <mergeCell ref="Z4:Z6"/>
    <mergeCell ref="AA4:AA6"/>
    <mergeCell ref="M5:N5"/>
    <mergeCell ref="O5:P5"/>
    <mergeCell ref="AD4:AD6"/>
    <mergeCell ref="AE4:AE6"/>
    <mergeCell ref="AF4:AF6"/>
    <mergeCell ref="AG4:AG6"/>
    <mergeCell ref="E7:E8"/>
    <mergeCell ref="F7:F8"/>
    <mergeCell ref="U5:V5"/>
    <mergeCell ref="M6:N6"/>
    <mergeCell ref="O6:P6"/>
    <mergeCell ref="Q6:R6"/>
    <mergeCell ref="S7:T7"/>
    <mergeCell ref="S6:T6"/>
    <mergeCell ref="U6:V6"/>
    <mergeCell ref="I5:J5"/>
    <mergeCell ref="K5:L5"/>
    <mergeCell ref="A7:A8"/>
    <mergeCell ref="B7:B8"/>
    <mergeCell ref="C7:C8"/>
    <mergeCell ref="D7:D8"/>
    <mergeCell ref="U7:V7"/>
    <mergeCell ref="A9:A10"/>
    <mergeCell ref="B9:B10"/>
    <mergeCell ref="C9:C10"/>
    <mergeCell ref="D9:D10"/>
    <mergeCell ref="Q9:R9"/>
    <mergeCell ref="X7:X8"/>
    <mergeCell ref="G7:G8"/>
    <mergeCell ref="H7:H8"/>
    <mergeCell ref="I7:J7"/>
    <mergeCell ref="K7:L7"/>
    <mergeCell ref="AF9:AF10"/>
    <mergeCell ref="W7:W8"/>
    <mergeCell ref="E9:E10"/>
    <mergeCell ref="F9:F10"/>
    <mergeCell ref="G9:G10"/>
    <mergeCell ref="H9:H10"/>
    <mergeCell ref="Y7:Y8"/>
    <mergeCell ref="M7:N7"/>
    <mergeCell ref="O7:P7"/>
    <mergeCell ref="Q7:R7"/>
    <mergeCell ref="AF7:AF8"/>
    <mergeCell ref="AG7:AG8"/>
    <mergeCell ref="Z7:Z8"/>
    <mergeCell ref="AA7:AA8"/>
    <mergeCell ref="AB7:AB8"/>
    <mergeCell ref="AC7:AC8"/>
    <mergeCell ref="AD7:AD8"/>
    <mergeCell ref="AE7:AE8"/>
    <mergeCell ref="I9:J9"/>
    <mergeCell ref="K9:L9"/>
    <mergeCell ref="M9:N9"/>
    <mergeCell ref="O9:P9"/>
    <mergeCell ref="AD9:AD10"/>
    <mergeCell ref="AE9:AE10"/>
    <mergeCell ref="AA9:AA10"/>
    <mergeCell ref="S9:T9"/>
    <mergeCell ref="AG9:AG10"/>
    <mergeCell ref="E11:E12"/>
    <mergeCell ref="F11:F12"/>
    <mergeCell ref="AB9:AB10"/>
    <mergeCell ref="AC9:AC10"/>
    <mergeCell ref="U9:V9"/>
    <mergeCell ref="W9:W10"/>
    <mergeCell ref="X9:X10"/>
    <mergeCell ref="Y9:Y10"/>
    <mergeCell ref="Z9:Z10"/>
    <mergeCell ref="A11:A12"/>
    <mergeCell ref="B11:B12"/>
    <mergeCell ref="C11:C12"/>
    <mergeCell ref="D11:D12"/>
    <mergeCell ref="X11:X12"/>
    <mergeCell ref="Y11:Y12"/>
    <mergeCell ref="G11:G12"/>
    <mergeCell ref="H11:H12"/>
    <mergeCell ref="I11:J11"/>
    <mergeCell ref="K11:L11"/>
    <mergeCell ref="M11:N11"/>
    <mergeCell ref="O11:P11"/>
    <mergeCell ref="Q11:R11"/>
    <mergeCell ref="S11:T11"/>
    <mergeCell ref="U11:V11"/>
    <mergeCell ref="W11:W12"/>
    <mergeCell ref="E13:E14"/>
    <mergeCell ref="F13:F14"/>
    <mergeCell ref="G13:G14"/>
    <mergeCell ref="H13:H14"/>
    <mergeCell ref="A13:A14"/>
    <mergeCell ref="B13:B14"/>
    <mergeCell ref="C13:C14"/>
    <mergeCell ref="D13:D14"/>
    <mergeCell ref="AF11:AF12"/>
    <mergeCell ref="AG11:AG12"/>
    <mergeCell ref="Z11:Z12"/>
    <mergeCell ref="AA11:AA12"/>
    <mergeCell ref="AB11:AB12"/>
    <mergeCell ref="AC11:AC12"/>
    <mergeCell ref="AD11:AD12"/>
    <mergeCell ref="AE11:AE12"/>
    <mergeCell ref="I13:J13"/>
    <mergeCell ref="K13:L13"/>
    <mergeCell ref="M13:N13"/>
    <mergeCell ref="O13:P13"/>
    <mergeCell ref="AD13:AD14"/>
    <mergeCell ref="AE13:AE14"/>
    <mergeCell ref="Z13:Z14"/>
    <mergeCell ref="AA13:AA14"/>
    <mergeCell ref="Q13:R13"/>
    <mergeCell ref="S13:T13"/>
    <mergeCell ref="AF13:AF14"/>
    <mergeCell ref="AG13:AG14"/>
    <mergeCell ref="E15:E16"/>
    <mergeCell ref="F15:F16"/>
    <mergeCell ref="AB13:AB14"/>
    <mergeCell ref="AC13:AC14"/>
    <mergeCell ref="U13:V13"/>
    <mergeCell ref="W13:W14"/>
    <mergeCell ref="X13:X14"/>
    <mergeCell ref="Y13:Y14"/>
    <mergeCell ref="A15:A16"/>
    <mergeCell ref="B15:B16"/>
    <mergeCell ref="C15:C16"/>
    <mergeCell ref="D15:D16"/>
    <mergeCell ref="X15:X16"/>
    <mergeCell ref="Y15:Y16"/>
    <mergeCell ref="G15:G16"/>
    <mergeCell ref="H15:H16"/>
    <mergeCell ref="I15:J15"/>
    <mergeCell ref="K15:L15"/>
    <mergeCell ref="M15:N15"/>
    <mergeCell ref="O15:P15"/>
    <mergeCell ref="Q15:R15"/>
    <mergeCell ref="S15:T15"/>
    <mergeCell ref="U15:V15"/>
    <mergeCell ref="W15:W16"/>
    <mergeCell ref="E17:E18"/>
    <mergeCell ref="F17:F18"/>
    <mergeCell ref="G17:G18"/>
    <mergeCell ref="H17:H18"/>
    <mergeCell ref="A17:A18"/>
    <mergeCell ref="B17:B18"/>
    <mergeCell ref="C17:C18"/>
    <mergeCell ref="D17:D18"/>
    <mergeCell ref="Q17:R17"/>
    <mergeCell ref="S17:T17"/>
    <mergeCell ref="AF15:AF16"/>
    <mergeCell ref="AG15:AG16"/>
    <mergeCell ref="Z15:Z16"/>
    <mergeCell ref="AA15:AA16"/>
    <mergeCell ref="AB15:AB16"/>
    <mergeCell ref="AC15:AC16"/>
    <mergeCell ref="AD15:AD16"/>
    <mergeCell ref="AE15:AE16"/>
    <mergeCell ref="I17:J17"/>
    <mergeCell ref="K17:L17"/>
    <mergeCell ref="M17:N17"/>
    <mergeCell ref="O17:P17"/>
    <mergeCell ref="AF17:AF18"/>
    <mergeCell ref="AG17:AG18"/>
    <mergeCell ref="U17:V17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M19:N19"/>
    <mergeCell ref="O19:P19"/>
    <mergeCell ref="A19:A20"/>
    <mergeCell ref="B19:B20"/>
    <mergeCell ref="C19:C20"/>
    <mergeCell ref="D19:D20"/>
    <mergeCell ref="E19:E20"/>
    <mergeCell ref="F19:F20"/>
    <mergeCell ref="G19:G20"/>
    <mergeCell ref="H19:H20"/>
    <mergeCell ref="I19:J19"/>
    <mergeCell ref="K19:L19"/>
    <mergeCell ref="AD19:AD20"/>
    <mergeCell ref="AE19:AE20"/>
    <mergeCell ref="Q19:R19"/>
    <mergeCell ref="S19:T19"/>
    <mergeCell ref="U19:V19"/>
    <mergeCell ref="W19:W20"/>
    <mergeCell ref="X19:X20"/>
    <mergeCell ref="Y19:Y20"/>
    <mergeCell ref="Z19:Z20"/>
    <mergeCell ref="AA19:AA20"/>
    <mergeCell ref="AB19:AB20"/>
    <mergeCell ref="AC19:AC20"/>
    <mergeCell ref="AF19:AF20"/>
    <mergeCell ref="AG19:AG20"/>
    <mergeCell ref="AC21:AC22"/>
    <mergeCell ref="U21:V21"/>
    <mergeCell ref="W21:W22"/>
    <mergeCell ref="A21:A22"/>
    <mergeCell ref="B21:B22"/>
    <mergeCell ref="C21:C22"/>
    <mergeCell ref="D21:D22"/>
    <mergeCell ref="E21:E22"/>
    <mergeCell ref="F21:F22"/>
    <mergeCell ref="AA21:AA22"/>
    <mergeCell ref="A27:A28"/>
    <mergeCell ref="A29:A30"/>
    <mergeCell ref="A31:A32"/>
    <mergeCell ref="G21:G22"/>
    <mergeCell ref="H21:H22"/>
    <mergeCell ref="AG21:AG22"/>
    <mergeCell ref="AD21:AD22"/>
    <mergeCell ref="AE21:AE22"/>
    <mergeCell ref="AF21:AF22"/>
    <mergeCell ref="AB21:AB22"/>
    <mergeCell ref="I21:J21"/>
    <mergeCell ref="K21:L21"/>
    <mergeCell ref="M21:N21"/>
    <mergeCell ref="O21:P21"/>
    <mergeCell ref="Q21:R21"/>
    <mergeCell ref="S21:T21"/>
    <mergeCell ref="X21:X22"/>
    <mergeCell ref="Y21:Y22"/>
    <mergeCell ref="Z21:Z22"/>
    <mergeCell ref="U4:V4"/>
    <mergeCell ref="I4:J4"/>
    <mergeCell ref="K4:L4"/>
    <mergeCell ref="M4:N4"/>
    <mergeCell ref="O4:P4"/>
    <mergeCell ref="Q4:R4"/>
    <mergeCell ref="S4:T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A5">
      <selection activeCell="C7" sqref="C7:C8"/>
    </sheetView>
  </sheetViews>
  <sheetFormatPr defaultColWidth="9.140625" defaultRowHeight="15"/>
  <cols>
    <col min="1" max="1" width="4.7109375" style="0" customWidth="1"/>
    <col min="2" max="2" width="18.7109375" style="0" customWidth="1"/>
    <col min="3" max="3" width="10.57421875" style="0" customWidth="1"/>
    <col min="4" max="6" width="4.7109375" style="0" customWidth="1"/>
    <col min="7" max="7" width="5.140625" style="0" customWidth="1"/>
    <col min="8" max="8" width="5.421875" style="0" customWidth="1"/>
    <col min="9" max="9" width="3.8515625" style="0" customWidth="1"/>
    <col min="10" max="10" width="3.7109375" style="0" customWidth="1"/>
    <col min="11" max="11" width="4.28125" style="0" customWidth="1"/>
    <col min="12" max="12" width="3.28125" style="0" customWidth="1"/>
    <col min="13" max="13" width="3.7109375" style="0" customWidth="1"/>
    <col min="14" max="14" width="4.00390625" style="0" customWidth="1"/>
    <col min="15" max="15" width="3.7109375" style="0" customWidth="1"/>
    <col min="16" max="16" width="2.7109375" style="0" customWidth="1"/>
    <col min="17" max="22" width="3.7109375" style="0" customWidth="1"/>
    <col min="23" max="25" width="4.57421875" style="0" customWidth="1"/>
    <col min="26" max="26" width="6.00390625" style="0" customWidth="1"/>
    <col min="27" max="27" width="5.140625" style="0" customWidth="1"/>
    <col min="28" max="28" width="5.00390625" style="0" customWidth="1"/>
    <col min="29" max="29" width="5.421875" style="0" customWidth="1"/>
    <col min="30" max="30" width="4.8515625" style="0" customWidth="1"/>
    <col min="31" max="31" width="6.421875" style="0" customWidth="1"/>
    <col min="32" max="32" width="16.421875" style="0" customWidth="1"/>
    <col min="33" max="33" width="22.421875" style="0" customWidth="1"/>
  </cols>
  <sheetData>
    <row r="1" spans="5:28" ht="17.25">
      <c r="E1" s="12" t="s">
        <v>22</v>
      </c>
      <c r="F1" s="12"/>
      <c r="G1" s="12"/>
      <c r="H1" s="12"/>
      <c r="I1" s="12"/>
      <c r="J1" s="12"/>
      <c r="K1" s="12"/>
      <c r="L1" s="12"/>
      <c r="M1" s="12"/>
      <c r="N1" s="12"/>
      <c r="O1" s="12"/>
      <c r="X1" s="2" t="s">
        <v>61</v>
      </c>
      <c r="Y1" s="2"/>
      <c r="Z1" s="2"/>
      <c r="AA1" s="2"/>
      <c r="AB1" s="2"/>
    </row>
    <row r="2" spans="2:22" ht="17.25">
      <c r="B2" t="s">
        <v>58</v>
      </c>
      <c r="E2" s="5" t="s">
        <v>23</v>
      </c>
      <c r="F2" s="5"/>
      <c r="G2" s="5"/>
      <c r="H2" s="5"/>
      <c r="I2" s="5"/>
      <c r="J2" s="5"/>
      <c r="K2" s="5"/>
      <c r="L2" s="5"/>
      <c r="M2" s="5"/>
      <c r="N2" s="5"/>
      <c r="O2" s="5"/>
      <c r="R2" s="2" t="s">
        <v>52</v>
      </c>
      <c r="S2" s="2"/>
      <c r="T2" s="2"/>
      <c r="U2" s="2"/>
      <c r="V2" s="2"/>
    </row>
    <row r="3" spans="1:33" ht="15">
      <c r="A3" s="2" t="s">
        <v>5</v>
      </c>
      <c r="B3" s="2" t="s">
        <v>20</v>
      </c>
      <c r="C3" s="2" t="s">
        <v>35</v>
      </c>
      <c r="D3" s="10" t="s">
        <v>0</v>
      </c>
      <c r="E3" s="10"/>
      <c r="F3" s="10"/>
      <c r="G3" s="10"/>
      <c r="H3" s="10"/>
      <c r="I3" s="2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0" t="s">
        <v>2</v>
      </c>
      <c r="X3" s="10"/>
      <c r="Y3" s="10"/>
      <c r="Z3" s="10"/>
      <c r="AA3" s="2" t="s">
        <v>3</v>
      </c>
      <c r="AB3" s="2"/>
      <c r="AC3" s="2"/>
      <c r="AD3" s="2"/>
      <c r="AE3" s="2" t="s">
        <v>4</v>
      </c>
      <c r="AF3" s="2"/>
      <c r="AG3" s="2"/>
    </row>
    <row r="4" spans="1:33" ht="162" customHeight="1">
      <c r="A4" s="2"/>
      <c r="B4" s="2"/>
      <c r="C4" s="2"/>
      <c r="D4" s="2" t="str">
        <f>Sheet2!AA4</f>
        <v>TUT</v>
      </c>
      <c r="E4" s="2" t="str">
        <f>Sheet2!AB4</f>
        <v>TUP</v>
      </c>
      <c r="F4" s="2" t="str">
        <f>Sheet2!AC4</f>
        <v>CGP</v>
      </c>
      <c r="G4" s="2" t="str">
        <f>Sheet2!AD4</f>
        <v>CGPA</v>
      </c>
      <c r="H4" s="2" t="str">
        <f>Sheet1!AE4</f>
        <v>UCCO</v>
      </c>
      <c r="I4" s="3" t="s">
        <v>71</v>
      </c>
      <c r="J4" s="3"/>
      <c r="K4" s="3" t="s">
        <v>45</v>
      </c>
      <c r="L4" s="3"/>
      <c r="M4" s="3" t="s">
        <v>73</v>
      </c>
      <c r="N4" s="3"/>
      <c r="O4" s="3" t="s">
        <v>77</v>
      </c>
      <c r="P4" s="3"/>
      <c r="Q4" s="3" t="s">
        <v>74</v>
      </c>
      <c r="R4" s="3"/>
      <c r="S4" s="3" t="s">
        <v>75</v>
      </c>
      <c r="T4" s="3"/>
      <c r="U4" s="3" t="s">
        <v>76</v>
      </c>
      <c r="V4" s="3"/>
      <c r="W4" s="2" t="s">
        <v>33</v>
      </c>
      <c r="X4" s="2" t="s">
        <v>34</v>
      </c>
      <c r="Y4" s="2" t="s">
        <v>9</v>
      </c>
      <c r="Z4" s="2" t="s">
        <v>10</v>
      </c>
      <c r="AA4" s="2" t="str">
        <f>Sheet2!AA4</f>
        <v>TUT</v>
      </c>
      <c r="AB4" s="2" t="str">
        <f>Sheet2!AB4</f>
        <v>TUP</v>
      </c>
      <c r="AC4" s="2" t="str">
        <f>Sheet2!AC4</f>
        <v>CGP</v>
      </c>
      <c r="AD4" s="2" t="str">
        <f>Sheet2!AD4</f>
        <v>CGPA</v>
      </c>
      <c r="AE4" s="8" t="str">
        <f>Sheet2!AE4</f>
        <v>UCCO</v>
      </c>
      <c r="AF4" s="8" t="s">
        <v>19</v>
      </c>
      <c r="AG4" s="2" t="s">
        <v>21</v>
      </c>
    </row>
    <row r="5" spans="1:33" ht="15">
      <c r="A5" s="2"/>
      <c r="B5" s="2"/>
      <c r="C5" s="2"/>
      <c r="D5" s="2"/>
      <c r="E5" s="2"/>
      <c r="F5" s="2"/>
      <c r="G5" s="2"/>
      <c r="H5" s="2"/>
      <c r="I5" s="9" t="s">
        <v>55</v>
      </c>
      <c r="J5" s="9"/>
      <c r="K5" s="9" t="s">
        <v>123</v>
      </c>
      <c r="L5" s="9"/>
      <c r="M5" s="9" t="s">
        <v>122</v>
      </c>
      <c r="N5" s="9"/>
      <c r="O5" s="2" t="s">
        <v>53</v>
      </c>
      <c r="P5" s="2"/>
      <c r="Q5" s="2" t="s">
        <v>54</v>
      </c>
      <c r="R5" s="2"/>
      <c r="S5" s="2" t="s">
        <v>121</v>
      </c>
      <c r="T5" s="2"/>
      <c r="U5" s="2" t="s">
        <v>57</v>
      </c>
      <c r="V5" s="2"/>
      <c r="W5" s="2"/>
      <c r="X5" s="2"/>
      <c r="Y5" s="2"/>
      <c r="Z5" s="2"/>
      <c r="AA5" s="2"/>
      <c r="AB5" s="2"/>
      <c r="AC5" s="2"/>
      <c r="AD5" s="2"/>
      <c r="AE5" s="8"/>
      <c r="AF5" s="8"/>
      <c r="AG5" s="2"/>
    </row>
    <row r="6" spans="1:33" ht="15">
      <c r="A6" s="2"/>
      <c r="B6" s="2"/>
      <c r="C6" s="2"/>
      <c r="D6" s="2"/>
      <c r="E6" s="2"/>
      <c r="F6" s="2"/>
      <c r="G6" s="2"/>
      <c r="H6" s="2"/>
      <c r="I6" s="2">
        <v>3</v>
      </c>
      <c r="J6" s="2"/>
      <c r="K6" s="2">
        <v>3</v>
      </c>
      <c r="L6" s="2"/>
      <c r="M6" s="2">
        <v>1</v>
      </c>
      <c r="N6" s="2"/>
      <c r="O6" s="2">
        <v>3</v>
      </c>
      <c r="P6" s="2"/>
      <c r="Q6" s="2">
        <v>3</v>
      </c>
      <c r="R6" s="2"/>
      <c r="S6" s="2">
        <v>2</v>
      </c>
      <c r="T6" s="2"/>
      <c r="U6" s="2">
        <v>0</v>
      </c>
      <c r="V6" s="2"/>
      <c r="W6" s="2"/>
      <c r="X6" s="2"/>
      <c r="Y6" s="2"/>
      <c r="Z6" s="2"/>
      <c r="AA6" s="2"/>
      <c r="AB6" s="2"/>
      <c r="AC6" s="2"/>
      <c r="AD6" s="2"/>
      <c r="AE6" s="8"/>
      <c r="AF6" s="8"/>
      <c r="AG6" s="2"/>
    </row>
    <row r="7" spans="1:33" ht="15">
      <c r="A7" s="2">
        <v>1</v>
      </c>
      <c r="B7" s="2" t="s">
        <v>152</v>
      </c>
      <c r="C7" s="11" t="s">
        <v>146</v>
      </c>
      <c r="D7" s="2">
        <f>Sheet2!AA7</f>
        <v>34</v>
      </c>
      <c r="E7" s="2">
        <f>Sheet2!AB7</f>
        <v>34</v>
      </c>
      <c r="F7" s="2">
        <f>Sheet2!AC7</f>
        <v>143</v>
      </c>
      <c r="G7" s="6">
        <f>Sheet2!AD7</f>
        <v>4.205882352941177</v>
      </c>
      <c r="H7" s="2">
        <f>Sheet2!AE7</f>
        <v>0</v>
      </c>
      <c r="I7" s="2">
        <v>89</v>
      </c>
      <c r="J7" s="2"/>
      <c r="K7" s="2">
        <v>64</v>
      </c>
      <c r="L7" s="2"/>
      <c r="M7" s="2">
        <v>76</v>
      </c>
      <c r="N7" s="2"/>
      <c r="O7" s="2">
        <v>78</v>
      </c>
      <c r="P7" s="2"/>
      <c r="Q7" s="2">
        <v>79</v>
      </c>
      <c r="R7" s="2"/>
      <c r="S7" s="2">
        <v>58</v>
      </c>
      <c r="T7" s="2"/>
      <c r="U7" s="2">
        <v>78</v>
      </c>
      <c r="V7" s="2"/>
      <c r="W7" s="2">
        <f>SUM(I$6:$U$6)</f>
        <v>15</v>
      </c>
      <c r="X7" s="2">
        <f>SUMIF(I7:U7,"&gt;39.5",Sheet2!I$6:Sheet2!$U$6)</f>
        <v>20</v>
      </c>
      <c r="Y7" s="2">
        <f>SUM(I$6*J8,K$6*L8,$M$6*N8,$O$6*P8,$Q$6*R8,$S$6*T8,$U$6*V8)</f>
        <v>68</v>
      </c>
      <c r="Z7" s="6">
        <f>Y7/W7</f>
        <v>4.533333333333333</v>
      </c>
      <c r="AA7" s="2">
        <f>Sheet2!AA7+W7</f>
        <v>49</v>
      </c>
      <c r="AB7" s="2">
        <f>Sheet2!AB7+X7</f>
        <v>54</v>
      </c>
      <c r="AC7" s="2">
        <f>Sheet2!AC7+Y7</f>
        <v>211</v>
      </c>
      <c r="AD7" s="6">
        <f>AC7/AA7</f>
        <v>4.3061224489795915</v>
      </c>
      <c r="AE7" s="2">
        <f>Sheet2!AE7</f>
        <v>0</v>
      </c>
      <c r="AF7" s="2" t="str">
        <f>IF(AD7&gt;1,"GOOD STANDING","PROBATION")</f>
        <v>GOOD STANDING</v>
      </c>
      <c r="AG7" s="2" t="str">
        <f>IF(AD7&gt;4.49,"FIRST CLASS",IF(AD7&gt;3.49,"SECOND CLASS UPPER",IF(AD7&gt;2.49,"SECOND CLASS LOWER",IF(AD7&gt;1.49,"THIRD CLASS",IF(AD7&gt;0.99,"PASS",SHAKE)))))</f>
        <v>SECOND CLASS UPPER</v>
      </c>
    </row>
    <row r="8" spans="1:33" ht="15">
      <c r="A8" s="2"/>
      <c r="B8" s="2"/>
      <c r="C8" s="2"/>
      <c r="D8" s="2"/>
      <c r="E8" s="2"/>
      <c r="F8" s="2"/>
      <c r="G8" s="6"/>
      <c r="H8" s="2"/>
      <c r="I8" t="str">
        <f>IF(I7&gt;69.5,"A",IF(I7&gt;59.5,"B",IF(I7&gt;49.5,"C",IF(I7&gt;44.5,"D",IF(I7&gt;39.5,"E","F")))))</f>
        <v>A</v>
      </c>
      <c r="J8" t="str">
        <f>IF(I7&gt;69.5,"5",IF(I7&gt;59.5,"4",IF(I7&gt;49.5,"3",IF(I7&gt;44.5,"2",IF(I7&gt;39.5,"1","0")))))</f>
        <v>5</v>
      </c>
      <c r="K8" t="str">
        <f>IF(K7&gt;69.5,"A",IF(K7&gt;59.5,"B",IF(K7&gt;49.5,"C",IF(K7&gt;44.5,"D",IF(K7&gt;39.5,"E","F")))))</f>
        <v>B</v>
      </c>
      <c r="L8" t="str">
        <f>IF(K7&gt;69.5,"5",IF(K7&gt;59.5,"4",IF(K7&gt;49.5,"3",IF(K7&gt;44.5,"2",IF(K7&gt;39.5,"1","0")))))</f>
        <v>4</v>
      </c>
      <c r="M8" t="str">
        <f>IF(M7&gt;69.5,"A",IF(M7&gt;59.5,"B",IF(M7&gt;49.5,"C",IF(M7&gt;44.5,"D",IF(M7&gt;39.5,"E","F")))))</f>
        <v>A</v>
      </c>
      <c r="N8" t="str">
        <f>IF(M7&gt;69.5,"5",IF(M7&gt;59.5,"4",IF(M7&gt;49.5,"3",IF(M7&gt;44.5,"2",IF(M7&gt;39.5,"1","0")))))</f>
        <v>5</v>
      </c>
      <c r="O8" t="str">
        <f>IF(O7&gt;69.5,"A",IF(O7&gt;59.5,"B",IF(O7&gt;49.5,"C",IF(O7&gt;44.5,"D",IF(O7&gt;39.5,"E","F")))))</f>
        <v>A</v>
      </c>
      <c r="P8" t="str">
        <f>IF(O7&gt;69.5,"5",IF(O7&gt;59.5,"4",IF(O7&gt;49.5,"3",IF(O7&gt;44.5,"2",IF(O7&gt;39.5,"1","0")))))</f>
        <v>5</v>
      </c>
      <c r="Q8" t="str">
        <f>IF(Q7&gt;69.5,"A",IF(Q7&gt;59.5,"B",IF(Q7&gt;49.5,"C",IF(Q7&gt;44.5,"D",IF(Q7&gt;39.5,"E","F")))))</f>
        <v>A</v>
      </c>
      <c r="R8" t="str">
        <f>IF(Q7&gt;69.5,"5",IF(Q7&gt;59.5,"4",IF(Q7&gt;49.5,"3",IF(Q7&gt;44.5,"2",IF(Q7&gt;39.5,"1","0")))))</f>
        <v>5</v>
      </c>
      <c r="S8" t="str">
        <f>IF(S7&gt;69.5,"A",IF(S7&gt;59.5,"B",IF(S7&gt;49.5,"C",IF(S7&gt;44.5,"D",IF(S7&gt;39.5,"E","F")))))</f>
        <v>C</v>
      </c>
      <c r="T8" t="str">
        <f>IF(S7&gt;69.5,"5",IF(S7&gt;59.5,"4",IF(S7&gt;49.5,"3",IF(S7&gt;44.5,"2",IF(S7&gt;39.5,"1","0")))))</f>
        <v>3</v>
      </c>
      <c r="U8" t="str">
        <f>IF(U7&gt;69.5,"A",IF(U7&gt;59.5,"B",IF(U7&gt;49.5,"C",IF(U7&gt;44.5,"D",IF(U7&gt;39.5,"E","F")))))</f>
        <v>A</v>
      </c>
      <c r="V8" t="str">
        <f>IF(U7&gt;69.5,"5",IF(U7&gt;59.5,"4",IF(U7&gt;49.5,"3",IF(U7&gt;44.5,"2",IF(U7&gt;39.5,"1","0")))))</f>
        <v>5</v>
      </c>
      <c r="W8" s="2"/>
      <c r="X8" s="2"/>
      <c r="Y8" s="2"/>
      <c r="Z8" s="6"/>
      <c r="AA8" s="2"/>
      <c r="AB8" s="2"/>
      <c r="AC8" s="2"/>
      <c r="AD8" s="6"/>
      <c r="AE8" s="2"/>
      <c r="AF8" s="2"/>
      <c r="AG8" s="2"/>
    </row>
    <row r="9" spans="1:33" ht="15">
      <c r="A9" s="2">
        <v>2</v>
      </c>
      <c r="B9" s="2" t="s">
        <v>141</v>
      </c>
      <c r="C9" s="11" t="s">
        <v>147</v>
      </c>
      <c r="D9" s="2">
        <f>Sheet2!AA9</f>
        <v>34</v>
      </c>
      <c r="E9" s="2">
        <f>Sheet2!AB9</f>
        <v>34</v>
      </c>
      <c r="F9" s="2">
        <f>Sheet2!AC9</f>
        <v>147</v>
      </c>
      <c r="G9" s="6">
        <f>Sheet2!AD9</f>
        <v>4.323529411764706</v>
      </c>
      <c r="H9" s="2">
        <f>Sheet2!AE9</f>
        <v>0</v>
      </c>
      <c r="I9" s="2">
        <v>78</v>
      </c>
      <c r="J9" s="2"/>
      <c r="K9" s="2">
        <v>66</v>
      </c>
      <c r="L9" s="2"/>
      <c r="M9" s="2">
        <v>67</v>
      </c>
      <c r="N9" s="2"/>
      <c r="O9" s="2">
        <v>59</v>
      </c>
      <c r="P9" s="2"/>
      <c r="Q9" s="2">
        <v>66</v>
      </c>
      <c r="R9" s="2"/>
      <c r="S9" s="2">
        <v>67</v>
      </c>
      <c r="T9" s="2"/>
      <c r="U9" s="2">
        <v>76</v>
      </c>
      <c r="V9" s="2"/>
      <c r="W9" s="2">
        <f>SUM(I$6:$U$6)</f>
        <v>15</v>
      </c>
      <c r="X9" s="2">
        <f>SUMIF(I9:U9,"&gt;39.5",Sheet2!I$6:Sheet2!$U$6)</f>
        <v>20</v>
      </c>
      <c r="Y9" s="2">
        <f>SUM(I$6*J10,K$6*L10,$M$6*N10,$O$6*P10,$Q$6*R10,$S$6*T10,$U$6*V10)</f>
        <v>60</v>
      </c>
      <c r="Z9" s="6">
        <f>Y9/W9</f>
        <v>4</v>
      </c>
      <c r="AA9" s="2">
        <f>Sheet2!AA9+W9</f>
        <v>49</v>
      </c>
      <c r="AB9" s="2">
        <f>Sheet2!AB9+X9</f>
        <v>54</v>
      </c>
      <c r="AC9" s="2">
        <f>Sheet2!AC9+Y9</f>
        <v>207</v>
      </c>
      <c r="AD9" s="6">
        <f>AC9/AA9</f>
        <v>4.224489795918367</v>
      </c>
      <c r="AE9" s="2">
        <f>Sheet2!AE9</f>
        <v>0</v>
      </c>
      <c r="AF9" s="2" t="str">
        <f>IF(AD9&gt;1,"GOOD STANDING","PROBATION")</f>
        <v>GOOD STANDING</v>
      </c>
      <c r="AG9" s="2" t="str">
        <f>IF(AD9&gt;4.49,"FIRST CLASS",IF(AD9&gt;3.49,"SECOND CLASS UPPER",IF(AD9&gt;2.49,"SECOND CLASS LOWER",IF(AD9&gt;1.49,"THIRD CLASS",IF(AD9&gt;0.99,"PASS",SHAKE)))))</f>
        <v>SECOND CLASS UPPER</v>
      </c>
    </row>
    <row r="10" spans="1:33" ht="15">
      <c r="A10" s="2"/>
      <c r="B10" s="2"/>
      <c r="C10" s="2"/>
      <c r="D10" s="2"/>
      <c r="E10" s="2"/>
      <c r="F10" s="2"/>
      <c r="G10" s="6"/>
      <c r="H10" s="2"/>
      <c r="I10" t="str">
        <f>IF(I9&gt;69.5,"A",IF(I9&gt;59.5,"B",IF(I9&gt;49.5,"C",IF(I9&gt;44.5,"D",IF(I9&gt;39.5,"E","F")))))</f>
        <v>A</v>
      </c>
      <c r="J10" t="str">
        <f>IF(I9&gt;69.5,"5",IF(I9&gt;59.5,"4",IF(I9&gt;49.5,"3",IF(I9&gt;44.5,"2",IF(I9&gt;39.5,"1","0")))))</f>
        <v>5</v>
      </c>
      <c r="K10" t="str">
        <f>IF(K9&gt;69.5,"A",IF(K9&gt;59.5,"B",IF(K9&gt;49.5,"C",IF(K9&gt;44.5,"D",IF(K9&gt;39.5,"E","F")))))</f>
        <v>B</v>
      </c>
      <c r="L10" t="str">
        <f>IF(K9&gt;69.5,"5",IF(K9&gt;59.5,"4",IF(K9&gt;49.5,"3",IF(K9&gt;44.5,"2",IF(K9&gt;39.5,"1","0")))))</f>
        <v>4</v>
      </c>
      <c r="M10" t="str">
        <f>IF(M9&gt;69.5,"A",IF(M9&gt;59.5,"B",IF(M9&gt;49.5,"C",IF(M9&gt;44.5,"D",IF(M9&gt;39.5,"E","F")))))</f>
        <v>B</v>
      </c>
      <c r="N10" t="str">
        <f>IF(M9&gt;69.5,"5",IF(M9&gt;59.5,"4",IF(M9&gt;49.5,"3",IF(M9&gt;44.5,"2",IF(M9&gt;39.5,"1","0")))))</f>
        <v>4</v>
      </c>
      <c r="O10" t="str">
        <f>IF(O9&gt;69.5,"A",IF(O9&gt;59.5,"B",IF(O9&gt;49.5,"C",IF(O9&gt;44.5,"D",IF(O9&gt;39.5,"E","F")))))</f>
        <v>C</v>
      </c>
      <c r="P10" t="str">
        <f>IF(O9&gt;69.5,"5",IF(O9&gt;59.5,"4",IF(O9&gt;49.5,"3",IF(O9&gt;44.5,"2",IF(O9&gt;39.5,"1","0")))))</f>
        <v>3</v>
      </c>
      <c r="Q10" t="str">
        <f>IF(Q9&gt;69.5,"A",IF(Q9&gt;59.5,"B",IF(Q9&gt;49.5,"C",IF(Q9&gt;44.5,"D",IF(Q9&gt;39.5,"E","F")))))</f>
        <v>B</v>
      </c>
      <c r="R10" t="str">
        <f>IF(Q9&gt;69.5,"5",IF(Q9&gt;59.5,"4",IF(Q9&gt;49.5,"3",IF(Q9&gt;44.5,"2",IF(Q9&gt;39.5,"1","0")))))</f>
        <v>4</v>
      </c>
      <c r="S10" t="str">
        <f>IF(S9&gt;69.5,"A",IF(S9&gt;59.5,"B",IF(S9&gt;49.5,"C",IF(S9&gt;44.5,"D",IF(S9&gt;39.5,"E","F")))))</f>
        <v>B</v>
      </c>
      <c r="T10" t="str">
        <f>IF(S9&gt;69.5,"5",IF(S9&gt;59.5,"4",IF(S9&gt;49.5,"3",IF(S9&gt;44.5,"2",IF(S9&gt;39.5,"1","0")))))</f>
        <v>4</v>
      </c>
      <c r="U10" t="str">
        <f>IF(U9&gt;69.5,"A",IF(U9&gt;59.5,"B",IF(U9&gt;49.5,"C",IF(U9&gt;44.5,"D",IF(U9&gt;39.5,"E","F")))))</f>
        <v>A</v>
      </c>
      <c r="V10" t="str">
        <f>IF(U9&gt;69.5,"5",IF(U9&gt;59.5,"4",IF(U9&gt;49.5,"3",IF(U9&gt;44.5,"2",IF(U9&gt;39.5,"1","0")))))</f>
        <v>5</v>
      </c>
      <c r="W10" s="2"/>
      <c r="X10" s="2"/>
      <c r="Y10" s="2"/>
      <c r="Z10" s="6"/>
      <c r="AA10" s="2"/>
      <c r="AB10" s="2"/>
      <c r="AC10" s="2"/>
      <c r="AD10" s="6"/>
      <c r="AE10" s="2"/>
      <c r="AF10" s="2"/>
      <c r="AG10" s="2"/>
    </row>
    <row r="11" spans="1:33" ht="15">
      <c r="A11" s="2">
        <v>3</v>
      </c>
      <c r="B11" s="2" t="s">
        <v>140</v>
      </c>
      <c r="C11" s="11" t="s">
        <v>148</v>
      </c>
      <c r="D11" s="2">
        <f>Sheet2!AA11</f>
        <v>34</v>
      </c>
      <c r="E11" s="2">
        <f>Sheet2!AB11</f>
        <v>25</v>
      </c>
      <c r="F11" s="2">
        <f>Sheet2!AC11</f>
        <v>88</v>
      </c>
      <c r="G11" s="6">
        <f>Sheet2!AD11</f>
        <v>2.588235294117647</v>
      </c>
      <c r="H11" s="2">
        <f>Sheet2!AE11</f>
        <v>9</v>
      </c>
      <c r="I11" s="2">
        <v>66</v>
      </c>
      <c r="J11" s="2"/>
      <c r="K11" s="2">
        <v>78</v>
      </c>
      <c r="L11" s="2"/>
      <c r="M11" s="2">
        <v>55</v>
      </c>
      <c r="N11" s="2"/>
      <c r="O11" s="2">
        <v>67</v>
      </c>
      <c r="P11" s="2"/>
      <c r="Q11" s="2">
        <v>80</v>
      </c>
      <c r="R11" s="2"/>
      <c r="S11" s="2">
        <v>67</v>
      </c>
      <c r="T11" s="2"/>
      <c r="U11" s="2">
        <v>65</v>
      </c>
      <c r="V11" s="2"/>
      <c r="W11" s="2">
        <f>SUM(I$6:$U$6)</f>
        <v>15</v>
      </c>
      <c r="X11" s="2">
        <f>SUMIF(I11:U11,"&gt;39.5",Sheet2!I$6:Sheet2!$U$6)</f>
        <v>20</v>
      </c>
      <c r="Y11" s="2">
        <f>SUM(I$6*J12,K$6*L12,$M$6*N12,$O$6*P12,$Q$6*R12,$S$6*T12,$U$6*V12)</f>
        <v>65</v>
      </c>
      <c r="Z11" s="6">
        <f>Y11/W11</f>
        <v>4.333333333333333</v>
      </c>
      <c r="AA11" s="2">
        <f>Sheet2!AA11+W11</f>
        <v>49</v>
      </c>
      <c r="AB11" s="2">
        <f>Sheet2!AB11+X11</f>
        <v>45</v>
      </c>
      <c r="AC11" s="2">
        <f>Sheet2!AC11+Y11</f>
        <v>153</v>
      </c>
      <c r="AD11" s="6">
        <f>AC11/AA11</f>
        <v>3.122448979591837</v>
      </c>
      <c r="AE11" s="2">
        <f>Sheet2!AE11</f>
        <v>9</v>
      </c>
      <c r="AF11" s="2" t="str">
        <f>IF(AD11&gt;1,"GOOD STANDING","PROBATION")</f>
        <v>GOOD STANDING</v>
      </c>
      <c r="AG11" s="2" t="str">
        <f>IF(AD11&gt;4.49,"FIRST CLASS",IF(AD11&gt;3.49,"SECOND CLASS UPPER",IF(AD11&gt;2.49,"SECOND CLASS LOWER",IF(AD11&gt;1.49,"THIRD CLASS",IF(AD11&gt;0.99,"PASS",SHAKE)))))</f>
        <v>SECOND CLASS LOWER</v>
      </c>
    </row>
    <row r="12" spans="1:33" ht="15">
      <c r="A12" s="2"/>
      <c r="B12" s="2"/>
      <c r="C12" s="2"/>
      <c r="D12" s="2"/>
      <c r="E12" s="2"/>
      <c r="F12" s="2"/>
      <c r="G12" s="6"/>
      <c r="H12" s="2"/>
      <c r="I12" t="str">
        <f>IF(I11&gt;69.5,"A",IF(I11&gt;59.5,"B",IF(I11&gt;49.5,"C",IF(I11&gt;44.5,"D",IF(I11&gt;39.5,"E","F")))))</f>
        <v>B</v>
      </c>
      <c r="J12" t="str">
        <f>IF(I11&gt;69.5,"5",IF(I11&gt;59.5,"4",IF(I11&gt;49.5,"3",IF(I11&gt;44.5,"2",IF(I11&gt;39.5,"1","0")))))</f>
        <v>4</v>
      </c>
      <c r="K12" t="str">
        <f>IF(K11&gt;69.5,"A",IF(K11&gt;59.5,"B",IF(K11&gt;49.5,"C",IF(K11&gt;44.5,"D",IF(K11&gt;39.5,"E","F")))))</f>
        <v>A</v>
      </c>
      <c r="L12" t="str">
        <f>IF(K11&gt;69.5,"5",IF(K11&gt;59.5,"4",IF(K11&gt;49.5,"3",IF(K11&gt;44.5,"2",IF(K11&gt;39.5,"1","0")))))</f>
        <v>5</v>
      </c>
      <c r="M12" t="str">
        <f>IF(M11&gt;69.5,"A",IF(M11&gt;59.5,"B",IF(M11&gt;49.5,"C",IF(M11&gt;44.5,"D",IF(M11&gt;39.5,"E","F")))))</f>
        <v>C</v>
      </c>
      <c r="N12" t="str">
        <f>IF(M11&gt;69.5,"5",IF(M11&gt;59.5,"4",IF(M11&gt;49.5,"3",IF(M11&gt;44.5,"2",IF(M11&gt;39.5,"1","0")))))</f>
        <v>3</v>
      </c>
      <c r="O12" t="str">
        <f>IF(O11&gt;69.5,"A",IF(O11&gt;59.5,"B",IF(O11&gt;49.5,"C",IF(O11&gt;44.5,"D",IF(O11&gt;39.5,"E","F")))))</f>
        <v>B</v>
      </c>
      <c r="P12" t="str">
        <f>IF(O11&gt;69.5,"5",IF(O11&gt;59.5,"4",IF(O11&gt;49.5,"3",IF(O11&gt;44.5,"2",IF(O11&gt;39.5,"1","0")))))</f>
        <v>4</v>
      </c>
      <c r="Q12" t="str">
        <f>IF(Q11&gt;69.5,"A",IF(Q11&gt;59.5,"B",IF(Q11&gt;49.5,"C",IF(Q11&gt;44.5,"D",IF(Q11&gt;39.5,"E","F")))))</f>
        <v>A</v>
      </c>
      <c r="R12" t="str">
        <f>IF(Q11&gt;69.5,"5",IF(Q11&gt;59.5,"4",IF(Q11&gt;49.5,"3",IF(Q11&gt;44.5,"2",IF(Q11&gt;39.5,"1","0")))))</f>
        <v>5</v>
      </c>
      <c r="S12" t="str">
        <f>IF(S11&gt;69.5,"A",IF(S11&gt;59.5,"B",IF(S11&gt;49.5,"C",IF(S11&gt;44.5,"D",IF(S11&gt;39.5,"E","F")))))</f>
        <v>B</v>
      </c>
      <c r="T12" t="str">
        <f>IF(S11&gt;69.5,"5",IF(S11&gt;59.5,"4",IF(S11&gt;49.5,"3",IF(S11&gt;44.5,"2",IF(S11&gt;39.5,"1","0")))))</f>
        <v>4</v>
      </c>
      <c r="U12" t="str">
        <f>IF(U11&gt;69.5,"A",IF(U11&gt;59.5,"B",IF(U11&gt;49.5,"C",IF(U11&gt;44.5,"D",IF(U11&gt;39.5,"E","F")))))</f>
        <v>B</v>
      </c>
      <c r="V12" t="str">
        <f>IF(U11&gt;69.5,"5",IF(U11&gt;59.5,"4",IF(U11&gt;49.5,"3",IF(U11&gt;44.5,"2",IF(U11&gt;39.5,"1","0")))))</f>
        <v>4</v>
      </c>
      <c r="W12" s="2"/>
      <c r="X12" s="2"/>
      <c r="Y12" s="2"/>
      <c r="Z12" s="6"/>
      <c r="AA12" s="2"/>
      <c r="AB12" s="2"/>
      <c r="AC12" s="2"/>
      <c r="AD12" s="6"/>
      <c r="AE12" s="2"/>
      <c r="AF12" s="2"/>
      <c r="AG12" s="2"/>
    </row>
    <row r="13" spans="1:33" ht="15">
      <c r="A13" s="2">
        <v>4</v>
      </c>
      <c r="B13" s="2" t="s">
        <v>143</v>
      </c>
      <c r="C13" s="11" t="s">
        <v>149</v>
      </c>
      <c r="D13" s="2">
        <f>Sheet2!AA13</f>
        <v>34</v>
      </c>
      <c r="E13" s="2">
        <f>Sheet2!AB13</f>
        <v>34</v>
      </c>
      <c r="F13" s="2">
        <f>Sheet2!AC13</f>
        <v>131</v>
      </c>
      <c r="G13" s="6">
        <f>Sheet2!AD13</f>
        <v>3.8529411764705883</v>
      </c>
      <c r="H13" s="2">
        <f>Sheet2!AE13</f>
        <v>0</v>
      </c>
      <c r="I13" s="2">
        <v>56</v>
      </c>
      <c r="J13" s="2"/>
      <c r="K13" s="2">
        <v>45</v>
      </c>
      <c r="L13" s="2"/>
      <c r="M13" s="2">
        <v>44</v>
      </c>
      <c r="N13" s="2"/>
      <c r="O13" s="2">
        <v>70</v>
      </c>
      <c r="P13" s="2"/>
      <c r="Q13" s="2">
        <v>56</v>
      </c>
      <c r="R13" s="2"/>
      <c r="S13" s="2">
        <v>55</v>
      </c>
      <c r="T13" s="2"/>
      <c r="U13" s="2">
        <v>44</v>
      </c>
      <c r="V13" s="2"/>
      <c r="W13" s="2">
        <f>SUM(I$6:$U$6)</f>
        <v>15</v>
      </c>
      <c r="X13" s="2">
        <f>SUMIF(I13:U13,"&gt;39.5",Sheet2!I$6:Sheet2!$U$6)</f>
        <v>20</v>
      </c>
      <c r="Y13" s="2">
        <f>SUM(I$6*J14,K$6*L14,$M$6*N14,$O$6*P14,$Q$6*R14,$S$6*T14,$U$6*V14)</f>
        <v>46</v>
      </c>
      <c r="Z13" s="6">
        <f>Y13/W13</f>
        <v>3.066666666666667</v>
      </c>
      <c r="AA13" s="2">
        <f>Sheet2!AA13+W13</f>
        <v>49</v>
      </c>
      <c r="AB13" s="2">
        <f>Sheet2!AB13+X13</f>
        <v>54</v>
      </c>
      <c r="AC13" s="2">
        <f>Sheet2!AC13+Y13</f>
        <v>177</v>
      </c>
      <c r="AD13" s="6">
        <f>AC13/AA13</f>
        <v>3.6122448979591835</v>
      </c>
      <c r="AE13" s="2">
        <f>Sheet2!AE13</f>
        <v>0</v>
      </c>
      <c r="AF13" s="2" t="str">
        <f>IF(AD13&gt;1,"GOOD STANDING","PROBATION")</f>
        <v>GOOD STANDING</v>
      </c>
      <c r="AG13" s="2" t="str">
        <f>IF(AD13&gt;4.49,"FIRST CLASS",IF(AD13&gt;3.49,"SECOND CLASS UPPER",IF(AD13&gt;2.49,"SECOND CLASS LOWER",IF(AD13&gt;1.49,"THIRD CLASS",IF(AD13&gt;0.99,"PASS",SHAKE)))))</f>
        <v>SECOND CLASS UPPER</v>
      </c>
    </row>
    <row r="14" spans="1:33" ht="15">
      <c r="A14" s="2"/>
      <c r="B14" s="2"/>
      <c r="C14" s="2"/>
      <c r="D14" s="2"/>
      <c r="E14" s="2"/>
      <c r="F14" s="2"/>
      <c r="G14" s="6"/>
      <c r="H14" s="2"/>
      <c r="I14" t="str">
        <f>IF(I13&gt;69.5,"A",IF(I13&gt;59.5,"B",IF(I13&gt;49.5,"C",IF(I13&gt;44.5,"D",IF(I13&gt;39.5,"E","F")))))</f>
        <v>C</v>
      </c>
      <c r="J14" t="str">
        <f>IF(I13&gt;69.5,"5",IF(I13&gt;59.5,"4",IF(I13&gt;49.5,"3",IF(I13&gt;44.5,"2",IF(I13&gt;39.5,"1","0")))))</f>
        <v>3</v>
      </c>
      <c r="K14" t="str">
        <f>IF(K13&gt;69.5,"A",IF(K13&gt;59.5,"B",IF(K13&gt;49.5,"C",IF(K13&gt;44.5,"D",IF(K13&gt;39.5,"E","F")))))</f>
        <v>D</v>
      </c>
      <c r="L14" t="str">
        <f>IF(K13&gt;69.5,"5",IF(K13&gt;59.5,"4",IF(K13&gt;49.5,"3",IF(K13&gt;44.5,"2",IF(K13&gt;39.5,"1","0")))))</f>
        <v>2</v>
      </c>
      <c r="M14" t="str">
        <f>IF(M13&gt;69.5,"A",IF(M13&gt;59.5,"B",IF(M13&gt;49.5,"C",IF(M13&gt;44.5,"D",IF(M13&gt;39.5,"E","F")))))</f>
        <v>E</v>
      </c>
      <c r="N14" t="str">
        <f>IF(M13&gt;69.5,"5",IF(M13&gt;59.5,"4",IF(M13&gt;49.5,"3",IF(M13&gt;44.5,"2",IF(M13&gt;39.5,"1","0")))))</f>
        <v>1</v>
      </c>
      <c r="O14" t="str">
        <f>IF(O13&gt;69.5,"A",IF(O13&gt;59.5,"B",IF(O13&gt;49.5,"C",IF(O13&gt;44.5,"D",IF(O13&gt;39.5,"E","F")))))</f>
        <v>A</v>
      </c>
      <c r="P14" t="str">
        <f>IF(O13&gt;69.5,"5",IF(O13&gt;59.5,"4",IF(O13&gt;49.5,"3",IF(O13&gt;44.5,"2",IF(O13&gt;39.5,"1","0")))))</f>
        <v>5</v>
      </c>
      <c r="Q14" t="str">
        <f>IF(Q13&gt;69.5,"A",IF(Q13&gt;59.5,"B",IF(Q13&gt;49.5,"C",IF(Q13&gt;44.5,"D",IF(Q13&gt;39.5,"E","F")))))</f>
        <v>C</v>
      </c>
      <c r="R14" t="str">
        <f>IF(Q13&gt;69.5,"5",IF(Q13&gt;59.5,"4",IF(Q13&gt;49.5,"3",IF(Q13&gt;44.5,"2",IF(Q13&gt;39.5,"1","0")))))</f>
        <v>3</v>
      </c>
      <c r="S14" t="str">
        <f>IF(S13&gt;69.5,"A",IF(S13&gt;59.5,"B",IF(S13&gt;49.5,"C",IF(S13&gt;44.5,"D",IF(S13&gt;39.5,"E","F")))))</f>
        <v>C</v>
      </c>
      <c r="T14" t="str">
        <f>IF(S13&gt;69.5,"5",IF(S13&gt;59.5,"4",IF(S13&gt;49.5,"3",IF(S13&gt;44.5,"2",IF(S13&gt;39.5,"1","0")))))</f>
        <v>3</v>
      </c>
      <c r="U14" t="str">
        <f>IF(U13&gt;69.5,"A",IF(U13&gt;59.5,"B",IF(U13&gt;49.5,"C",IF(U13&gt;44.5,"D",IF(U13&gt;39.5,"E","F")))))</f>
        <v>E</v>
      </c>
      <c r="V14" t="str">
        <f>IF(U13&gt;69.5,"5",IF(U13&gt;59.5,"4",IF(U13&gt;49.5,"3",IF(U13&gt;44.5,"2",IF(U13&gt;39.5,"1","0")))))</f>
        <v>1</v>
      </c>
      <c r="W14" s="2"/>
      <c r="X14" s="2"/>
      <c r="Y14" s="2"/>
      <c r="Z14" s="6"/>
      <c r="AA14" s="2"/>
      <c r="AB14" s="2"/>
      <c r="AC14" s="2"/>
      <c r="AD14" s="6"/>
      <c r="AE14" s="2"/>
      <c r="AF14" s="2"/>
      <c r="AG14" s="2"/>
    </row>
    <row r="15" spans="1:33" ht="15">
      <c r="A15" s="2">
        <v>5</v>
      </c>
      <c r="B15" s="2" t="s">
        <v>142</v>
      </c>
      <c r="C15" s="11" t="s">
        <v>150</v>
      </c>
      <c r="D15" s="2">
        <f>Sheet2!AA15</f>
        <v>34</v>
      </c>
      <c r="E15" s="2">
        <f>Sheet2!AB15</f>
        <v>34</v>
      </c>
      <c r="F15" s="2">
        <f>Sheet2!AC15</f>
        <v>103</v>
      </c>
      <c r="G15" s="6">
        <f>Sheet2!AD15</f>
        <v>3.0294117647058822</v>
      </c>
      <c r="H15" s="2">
        <f>Sheet2!AE15</f>
        <v>0</v>
      </c>
      <c r="I15" s="2">
        <v>62</v>
      </c>
      <c r="J15" s="2"/>
      <c r="K15" s="2">
        <v>55</v>
      </c>
      <c r="L15" s="2"/>
      <c r="M15" s="2">
        <v>77</v>
      </c>
      <c r="N15" s="2"/>
      <c r="O15" s="2">
        <v>70</v>
      </c>
      <c r="P15" s="2"/>
      <c r="Q15" s="2">
        <v>60</v>
      </c>
      <c r="R15" s="2"/>
      <c r="S15" s="2">
        <v>60</v>
      </c>
      <c r="T15" s="2"/>
      <c r="U15" s="2">
        <v>76</v>
      </c>
      <c r="V15" s="2"/>
      <c r="W15" s="2">
        <f>SUM(I$6:$U$6)</f>
        <v>15</v>
      </c>
      <c r="X15" s="2">
        <f>SUMIF(I15:U15,"&gt;39.5",Sheet2!I$6:Sheet2!$U$6)</f>
        <v>20</v>
      </c>
      <c r="Y15" s="2">
        <f>SUM(I$6*J16,K$6*L16,$M$6*N16,$O$6*P16,$Q$6*R16,$S$6*T16,$U$6*V16)</f>
        <v>61</v>
      </c>
      <c r="Z15" s="6">
        <f>Y15/W15</f>
        <v>4.066666666666666</v>
      </c>
      <c r="AA15" s="2">
        <f>Sheet2!AA15+W15</f>
        <v>49</v>
      </c>
      <c r="AB15" s="2">
        <f>Sheet2!AB15+X15</f>
        <v>54</v>
      </c>
      <c r="AC15" s="2">
        <f>Sheet2!AC15+Y15</f>
        <v>164</v>
      </c>
      <c r="AD15" s="6">
        <f>AC15/AA15</f>
        <v>3.3469387755102042</v>
      </c>
      <c r="AE15" s="2">
        <f>Sheet2!AE15</f>
        <v>0</v>
      </c>
      <c r="AF15" s="2" t="str">
        <f>IF(AD15&gt;1,"GOOD STANDING","PROBATION")</f>
        <v>GOOD STANDING</v>
      </c>
      <c r="AG15" s="2" t="str">
        <f>IF(AD15&gt;4.49,"FIRST CLASS",IF(AD15&gt;3.49,"SECOND CLASS UPPER",IF(AD15&gt;2.49,"SECOND CLASS LOWER",IF(AD15&gt;1.49,"THIRD CLASS",IF(AD15&gt;0.99,"PASS",SHAKE)))))</f>
        <v>SECOND CLASS LOWER</v>
      </c>
    </row>
    <row r="16" spans="1:33" ht="15">
      <c r="A16" s="2"/>
      <c r="B16" s="2"/>
      <c r="C16" s="2"/>
      <c r="D16" s="2"/>
      <c r="E16" s="2"/>
      <c r="F16" s="2"/>
      <c r="G16" s="6"/>
      <c r="H16" s="2"/>
      <c r="I16" t="str">
        <f>IF(I15&gt;69.5,"A",IF(I15&gt;59.5,"B",IF(I15&gt;49.5,"C",IF(I15&gt;44.5,"D",IF(I15&gt;39.5,"E","F")))))</f>
        <v>B</v>
      </c>
      <c r="J16" t="str">
        <f>IF(I15&gt;69.5,"5",IF(I15&gt;59.5,"4",IF(I15&gt;49.5,"3",IF(I15&gt;44.5,"2",IF(I15&gt;39.5,"1","0")))))</f>
        <v>4</v>
      </c>
      <c r="K16" t="str">
        <f>IF(K15&gt;69.5,"A",IF(K15&gt;59.5,"B",IF(K15&gt;49.5,"C",IF(K15&gt;44.5,"D",IF(K15&gt;39.5,"E","F")))))</f>
        <v>C</v>
      </c>
      <c r="L16" t="str">
        <f>IF(K15&gt;69.5,"5",IF(K15&gt;59.5,"4",IF(K15&gt;49.5,"3",IF(K15&gt;44.5,"2",IF(K15&gt;39.5,"1","0")))))</f>
        <v>3</v>
      </c>
      <c r="M16" t="str">
        <f>IF(M15&gt;69.5,"A",IF(M15&gt;59.5,"B",IF(M15&gt;49.5,"C",IF(M15&gt;44.5,"D",IF(M15&gt;39.5,"E","F")))))</f>
        <v>A</v>
      </c>
      <c r="N16" t="str">
        <f>IF(M15&gt;69.5,"5",IF(M15&gt;59.5,"4",IF(M15&gt;49.5,"3",IF(M15&gt;44.5,"2",IF(M15&gt;39.5,"1","0")))))</f>
        <v>5</v>
      </c>
      <c r="O16" t="str">
        <f>IF(O15&gt;69.5,"A",IF(O15&gt;59.5,"B",IF(O15&gt;49.5,"C",IF(O15&gt;44.5,"D",IF(O15&gt;39.5,"E","F")))))</f>
        <v>A</v>
      </c>
      <c r="P16" t="str">
        <f>IF(O15&gt;69.5,"5",IF(O15&gt;59.5,"4",IF(O15&gt;49.5,"3",IF(O15&gt;44.5,"2",IF(O15&gt;39.5,"1","0")))))</f>
        <v>5</v>
      </c>
      <c r="Q16" t="str">
        <f>IF(Q15&gt;69.5,"A",IF(Q15&gt;59.5,"B",IF(Q15&gt;49.5,"C",IF(Q15&gt;44.5,"D",IF(Q15&gt;39.5,"E","F")))))</f>
        <v>B</v>
      </c>
      <c r="R16" t="str">
        <f>IF(Q15&gt;69.5,"5",IF(Q15&gt;59.5,"4",IF(Q15&gt;49.5,"3",IF(Q15&gt;44.5,"2",IF(Q15&gt;39.5,"1","0")))))</f>
        <v>4</v>
      </c>
      <c r="S16" t="str">
        <f>IF(S15&gt;69.5,"A",IF(S15&gt;59.5,"B",IF(S15&gt;49.5,"C",IF(S15&gt;44.5,"D",IF(S15&gt;39.5,"E","F")))))</f>
        <v>B</v>
      </c>
      <c r="T16" t="str">
        <f>IF(S15&gt;69.5,"5",IF(S15&gt;59.5,"4",IF(S15&gt;49.5,"3",IF(S15&gt;44.5,"2",IF(S15&gt;39.5,"1","0")))))</f>
        <v>4</v>
      </c>
      <c r="U16" t="str">
        <f>IF(U15&gt;69.5,"A",IF(U15&gt;59.5,"B",IF(U15&gt;49.5,"C",IF(U15&gt;44.5,"D",IF(U15&gt;39.5,"E","F")))))</f>
        <v>A</v>
      </c>
      <c r="V16" t="str">
        <f>IF(U15&gt;69.5,"5",IF(U15&gt;59.5,"4",IF(U15&gt;49.5,"3",IF(U15&gt;44.5,"2",IF(U15&gt;39.5,"1","0")))))</f>
        <v>5</v>
      </c>
      <c r="W16" s="2"/>
      <c r="X16" s="2"/>
      <c r="Y16" s="2"/>
      <c r="Z16" s="6"/>
      <c r="AA16" s="2"/>
      <c r="AB16" s="2"/>
      <c r="AC16" s="2"/>
      <c r="AD16" s="6"/>
      <c r="AE16" s="2"/>
      <c r="AF16" s="2"/>
      <c r="AG16" s="2"/>
    </row>
    <row r="17" spans="1:33" ht="15">
      <c r="A17" s="2">
        <v>6</v>
      </c>
      <c r="B17" s="2" t="s">
        <v>144</v>
      </c>
      <c r="C17" s="11" t="s">
        <v>151</v>
      </c>
      <c r="D17" s="2">
        <f>Sheet2!AA17</f>
        <v>34</v>
      </c>
      <c r="E17" s="2">
        <f>Sheet2!AB17</f>
        <v>34</v>
      </c>
      <c r="F17" s="2">
        <f>Sheet2!AC17</f>
        <v>94</v>
      </c>
      <c r="G17" s="6">
        <f>Sheet2!AD17</f>
        <v>2.764705882352941</v>
      </c>
      <c r="H17" s="2">
        <f>Sheet2!AE17</f>
        <v>0</v>
      </c>
      <c r="I17" s="2">
        <v>55</v>
      </c>
      <c r="J17" s="2"/>
      <c r="K17" s="2">
        <v>64</v>
      </c>
      <c r="L17" s="2"/>
      <c r="M17" s="2">
        <v>56</v>
      </c>
      <c r="N17" s="2"/>
      <c r="O17" s="2">
        <v>89</v>
      </c>
      <c r="P17" s="2"/>
      <c r="Q17" s="2">
        <v>76</v>
      </c>
      <c r="R17" s="2"/>
      <c r="S17" s="2">
        <v>44</v>
      </c>
      <c r="T17" s="2"/>
      <c r="U17" s="2">
        <v>60</v>
      </c>
      <c r="V17" s="2"/>
      <c r="W17" s="2">
        <f>SUM(I$6:$U$6)</f>
        <v>15</v>
      </c>
      <c r="X17" s="2">
        <f>SUMIF(I17:U17,"&gt;39.5",Sheet2!I$6:Sheet2!$U$6)</f>
        <v>20</v>
      </c>
      <c r="Y17" s="2">
        <f>SUM(I$6*J18,K$6*L18,$M$6*N18,$O$6*P18,$Q$6*R18,$S$6*T18,$U$6*V18)</f>
        <v>56</v>
      </c>
      <c r="Z17" s="6">
        <f>Y17/W17</f>
        <v>3.7333333333333334</v>
      </c>
      <c r="AA17" s="2">
        <f>Sheet2!AA17+W17</f>
        <v>49</v>
      </c>
      <c r="AB17" s="2">
        <f>Sheet2!AB17+X17</f>
        <v>54</v>
      </c>
      <c r="AC17" s="2">
        <f>Sheet2!AC17+Y17</f>
        <v>150</v>
      </c>
      <c r="AD17" s="6">
        <f>AC17/AA17</f>
        <v>3.061224489795918</v>
      </c>
      <c r="AE17" s="2">
        <f>Sheet2!AE17</f>
        <v>0</v>
      </c>
      <c r="AF17" s="2" t="str">
        <f>IF(AD17&gt;1,"GOOD STANDING","PROBATION")</f>
        <v>GOOD STANDING</v>
      </c>
      <c r="AG17" s="2" t="str">
        <f>IF(AD17&gt;4.49,"FIRST CLASS",IF(AD17&gt;3.49,"SECOND CLASS UPPER",IF(AD17&gt;2.49,"SECOND CLASS LOWER",IF(AD17&gt;1.49,"THIRD CLASS",IF(AD17&gt;0.99,"PASS",SHAKE)))))</f>
        <v>SECOND CLASS LOWER</v>
      </c>
    </row>
    <row r="18" spans="1:33" ht="15">
      <c r="A18" s="2"/>
      <c r="B18" s="2"/>
      <c r="C18" s="2"/>
      <c r="D18" s="2"/>
      <c r="E18" s="2"/>
      <c r="F18" s="2"/>
      <c r="G18" s="6"/>
      <c r="H18" s="2"/>
      <c r="I18" t="str">
        <f>IF(I17&gt;69.5,"A",IF(I17&gt;59.5,"B",IF(I17&gt;49.5,"C",IF(I17&gt;44.5,"D",IF(I17&gt;39.5,"E","F")))))</f>
        <v>C</v>
      </c>
      <c r="J18" t="str">
        <f>IF(I17&gt;69.5,"5",IF(I17&gt;59.5,"4",IF(I17&gt;49.5,"3",IF(I17&gt;44.5,"2",IF(I17&gt;39.5,"1","0")))))</f>
        <v>3</v>
      </c>
      <c r="K18" t="str">
        <f>IF(K17&gt;69.5,"A",IF(K17&gt;59.5,"B",IF(K17&gt;49.5,"C",IF(K17&gt;44.5,"D",IF(K17&gt;39.5,"E","F")))))</f>
        <v>B</v>
      </c>
      <c r="L18" t="str">
        <f>IF(K17&gt;69.5,"5",IF(K17&gt;59.5,"4",IF(K17&gt;49.5,"3",IF(K17&gt;44.5,"2",IF(K17&gt;39.5,"1","0")))))</f>
        <v>4</v>
      </c>
      <c r="M18" t="str">
        <f>IF(M17&gt;69.5,"A",IF(M17&gt;59.5,"B",IF(M17&gt;49.5,"C",IF(M17&gt;44.5,"D",IF(M17&gt;39.5,"E","F")))))</f>
        <v>C</v>
      </c>
      <c r="N18" t="str">
        <f>IF(M17&gt;69.5,"5",IF(M17&gt;59.5,"4",IF(M17&gt;49.5,"3",IF(M17&gt;44.5,"2",IF(M17&gt;39.5,"1","0")))))</f>
        <v>3</v>
      </c>
      <c r="O18" t="str">
        <f>IF(O17&gt;69.5,"A",IF(O17&gt;59.5,"B",IF(O17&gt;49.5,"C",IF(O17&gt;44.5,"D",IF(O17&gt;39.5,"E","F")))))</f>
        <v>A</v>
      </c>
      <c r="P18" t="str">
        <f>IF(O17&gt;69.5,"5",IF(O17&gt;59.5,"4",IF(O17&gt;49.5,"3",IF(O17&gt;44.5,"2",IF(O17&gt;39.5,"1","0")))))</f>
        <v>5</v>
      </c>
      <c r="Q18" t="str">
        <f>IF(Q17&gt;69.5,"A",IF(Q17&gt;59.5,"B",IF(Q17&gt;49.5,"C",IF(Q17&gt;44.5,"D",IF(Q17&gt;39.5,"E","F")))))</f>
        <v>A</v>
      </c>
      <c r="R18" t="str">
        <f>IF(Q17&gt;69.5,"5",IF(Q17&gt;59.5,"4",IF(Q17&gt;49.5,"3",IF(Q17&gt;44.5,"2",IF(Q17&gt;39.5,"1","0")))))</f>
        <v>5</v>
      </c>
      <c r="S18" t="str">
        <f>IF(S17&gt;69.5,"A",IF(S17&gt;59.5,"B",IF(S17&gt;49.5,"C",IF(S17&gt;44.5,"D",IF(S17&gt;39.5,"E","F")))))</f>
        <v>E</v>
      </c>
      <c r="T18" t="str">
        <f>IF(S17&gt;69.5,"5",IF(S17&gt;59.5,"4",IF(S17&gt;49.5,"3",IF(S17&gt;44.5,"2",IF(S17&gt;39.5,"1","0")))))</f>
        <v>1</v>
      </c>
      <c r="U18" t="str">
        <f>IF(U17&gt;69.5,"A",IF(U17&gt;59.5,"B",IF(U17&gt;49.5,"C",IF(U17&gt;44.5,"D",IF(U17&gt;39.5,"E","F")))))</f>
        <v>B</v>
      </c>
      <c r="V18" t="str">
        <f>IF(U17&gt;69.5,"5",IF(U17&gt;59.5,"4",IF(U17&gt;49.5,"3",IF(U17&gt;44.5,"2",IF(U17&gt;39.5,"1","0")))))</f>
        <v>4</v>
      </c>
      <c r="W18" s="2"/>
      <c r="X18" s="2"/>
      <c r="Y18" s="2"/>
      <c r="Z18" s="6"/>
      <c r="AA18" s="2"/>
      <c r="AB18" s="2"/>
      <c r="AC18" s="2"/>
      <c r="AD18" s="6"/>
      <c r="AE18" s="2"/>
      <c r="AF18" s="2"/>
      <c r="AG18" s="2"/>
    </row>
    <row r="19" spans="4:8" ht="15">
      <c r="D19" s="2"/>
      <c r="E19" s="2"/>
      <c r="F19" s="2"/>
      <c r="G19" s="6"/>
      <c r="H19" s="2"/>
    </row>
    <row r="20" spans="4:8" ht="15">
      <c r="D20" s="2"/>
      <c r="E20" s="2"/>
      <c r="F20" s="2"/>
      <c r="G20" s="6"/>
      <c r="H20" s="2"/>
    </row>
    <row r="21" ht="15">
      <c r="H21" s="2"/>
    </row>
    <row r="22" ht="15">
      <c r="H22" s="2"/>
    </row>
    <row r="23" ht="15">
      <c r="H23" s="2"/>
    </row>
    <row r="24" ht="15">
      <c r="H24" s="2"/>
    </row>
    <row r="25" ht="15">
      <c r="H25" s="2"/>
    </row>
    <row r="26" ht="15">
      <c r="H26" s="2"/>
    </row>
    <row r="27" ht="15">
      <c r="H27" s="2"/>
    </row>
    <row r="28" ht="15">
      <c r="H28" s="2"/>
    </row>
  </sheetData>
  <sheetProtection/>
  <mergeCells count="214">
    <mergeCell ref="H19:H20"/>
    <mergeCell ref="H21:H22"/>
    <mergeCell ref="H23:H24"/>
    <mergeCell ref="H25:H26"/>
    <mergeCell ref="H27:H28"/>
    <mergeCell ref="I3:V3"/>
    <mergeCell ref="Q13:R13"/>
    <mergeCell ref="S13:T13"/>
    <mergeCell ref="U13:V13"/>
    <mergeCell ref="I11:J11"/>
    <mergeCell ref="X1:AB1"/>
    <mergeCell ref="D19:D20"/>
    <mergeCell ref="E19:E20"/>
    <mergeCell ref="F19:F20"/>
    <mergeCell ref="G19:G20"/>
    <mergeCell ref="R2:V2"/>
    <mergeCell ref="AB17:AB18"/>
    <mergeCell ref="AA17:AA18"/>
    <mergeCell ref="I17:J17"/>
    <mergeCell ref="K17:L17"/>
    <mergeCell ref="AG17:AG18"/>
    <mergeCell ref="U17:V17"/>
    <mergeCell ref="W17:W18"/>
    <mergeCell ref="X17:X18"/>
    <mergeCell ref="Y17:Y18"/>
    <mergeCell ref="Z17:Z18"/>
    <mergeCell ref="AC17:AC18"/>
    <mergeCell ref="AD17:AD18"/>
    <mergeCell ref="AE17:AE18"/>
    <mergeCell ref="AF17:AF18"/>
    <mergeCell ref="AF15:AF16"/>
    <mergeCell ref="AG15:AG16"/>
    <mergeCell ref="AD15:AD16"/>
    <mergeCell ref="AE15:AE16"/>
    <mergeCell ref="E17:E18"/>
    <mergeCell ref="F17:F18"/>
    <mergeCell ref="M17:N17"/>
    <mergeCell ref="O17:P17"/>
    <mergeCell ref="X15:X16"/>
    <mergeCell ref="Y15:Y16"/>
    <mergeCell ref="A17:A18"/>
    <mergeCell ref="B17:B18"/>
    <mergeCell ref="C17:C18"/>
    <mergeCell ref="D17:D18"/>
    <mergeCell ref="AB15:AB16"/>
    <mergeCell ref="AC15:AC16"/>
    <mergeCell ref="Q15:R15"/>
    <mergeCell ref="S15:T15"/>
    <mergeCell ref="U15:V15"/>
    <mergeCell ref="W15:W16"/>
    <mergeCell ref="G17:G18"/>
    <mergeCell ref="H17:H18"/>
    <mergeCell ref="Z15:Z16"/>
    <mergeCell ref="AA15:AA16"/>
    <mergeCell ref="Q17:R17"/>
    <mergeCell ref="S17:T17"/>
    <mergeCell ref="I15:J15"/>
    <mergeCell ref="K15:L15"/>
    <mergeCell ref="M15:N15"/>
    <mergeCell ref="O15:P15"/>
    <mergeCell ref="AF13:AF14"/>
    <mergeCell ref="AG13:AG14"/>
    <mergeCell ref="A15:A16"/>
    <mergeCell ref="B15:B16"/>
    <mergeCell ref="C15:C16"/>
    <mergeCell ref="D15:D16"/>
    <mergeCell ref="E15:E16"/>
    <mergeCell ref="F15:F16"/>
    <mergeCell ref="G15:G16"/>
    <mergeCell ref="H15:H16"/>
    <mergeCell ref="AB13:AB14"/>
    <mergeCell ref="AC13:AC14"/>
    <mergeCell ref="AD13:AD14"/>
    <mergeCell ref="AE13:AE14"/>
    <mergeCell ref="X13:X14"/>
    <mergeCell ref="Y13:Y14"/>
    <mergeCell ref="Z13:Z14"/>
    <mergeCell ref="AA13:AA14"/>
    <mergeCell ref="W13:W14"/>
    <mergeCell ref="I13:J13"/>
    <mergeCell ref="K13:L13"/>
    <mergeCell ref="M13:N13"/>
    <mergeCell ref="O13:P13"/>
    <mergeCell ref="AF11:AF12"/>
    <mergeCell ref="AC11:AC12"/>
    <mergeCell ref="AD11:AD12"/>
    <mergeCell ref="AE11:AE12"/>
    <mergeCell ref="X11:X12"/>
    <mergeCell ref="AG11:AG12"/>
    <mergeCell ref="A13:A14"/>
    <mergeCell ref="B13:B14"/>
    <mergeCell ref="C13:C14"/>
    <mergeCell ref="D13:D14"/>
    <mergeCell ref="E13:E14"/>
    <mergeCell ref="F13:F14"/>
    <mergeCell ref="G13:G14"/>
    <mergeCell ref="H13:H14"/>
    <mergeCell ref="AB11:AB12"/>
    <mergeCell ref="Y11:Y12"/>
    <mergeCell ref="Z11:Z12"/>
    <mergeCell ref="AA11:AA12"/>
    <mergeCell ref="Q11:R11"/>
    <mergeCell ref="S11:T11"/>
    <mergeCell ref="U11:V11"/>
    <mergeCell ref="W11:W12"/>
    <mergeCell ref="K11:L11"/>
    <mergeCell ref="M11:N11"/>
    <mergeCell ref="O11:P11"/>
    <mergeCell ref="AF9:AF10"/>
    <mergeCell ref="AG9:AG10"/>
    <mergeCell ref="A11:A12"/>
    <mergeCell ref="B11:B12"/>
    <mergeCell ref="C11:C12"/>
    <mergeCell ref="D11:D12"/>
    <mergeCell ref="E11:E12"/>
    <mergeCell ref="F11:F12"/>
    <mergeCell ref="G11:G12"/>
    <mergeCell ref="H11:H12"/>
    <mergeCell ref="AB9:AB10"/>
    <mergeCell ref="AC9:AC10"/>
    <mergeCell ref="AD9:AD10"/>
    <mergeCell ref="I9:J9"/>
    <mergeCell ref="K9:L9"/>
    <mergeCell ref="M9:N9"/>
    <mergeCell ref="O9:P9"/>
    <mergeCell ref="AE9:AE10"/>
    <mergeCell ref="X9:X10"/>
    <mergeCell ref="Y9:Y10"/>
    <mergeCell ref="Z9:Z10"/>
    <mergeCell ref="AA9:AA10"/>
    <mergeCell ref="Q9:R9"/>
    <mergeCell ref="S9:T9"/>
    <mergeCell ref="U9:V9"/>
    <mergeCell ref="W9:W10"/>
    <mergeCell ref="AF7:AF8"/>
    <mergeCell ref="AG7:AG8"/>
    <mergeCell ref="A9:A10"/>
    <mergeCell ref="B9:B10"/>
    <mergeCell ref="C9:C10"/>
    <mergeCell ref="D9:D10"/>
    <mergeCell ref="E9:E10"/>
    <mergeCell ref="F9:F10"/>
    <mergeCell ref="G9:G10"/>
    <mergeCell ref="H9:H10"/>
    <mergeCell ref="AB7:AB8"/>
    <mergeCell ref="AC7:AC8"/>
    <mergeCell ref="AD7:AD8"/>
    <mergeCell ref="AE7:AE8"/>
    <mergeCell ref="X7:X8"/>
    <mergeCell ref="Y7:Y8"/>
    <mergeCell ref="Z7:Z8"/>
    <mergeCell ref="AA7:AA8"/>
    <mergeCell ref="Q7:R7"/>
    <mergeCell ref="S7:T7"/>
    <mergeCell ref="U7:V7"/>
    <mergeCell ref="W7:W8"/>
    <mergeCell ref="I7:J7"/>
    <mergeCell ref="K7:L7"/>
    <mergeCell ref="M7:N7"/>
    <mergeCell ref="O7:P7"/>
    <mergeCell ref="E7:E8"/>
    <mergeCell ref="F7:F8"/>
    <mergeCell ref="G7:G8"/>
    <mergeCell ref="H7:H8"/>
    <mergeCell ref="A7:A8"/>
    <mergeCell ref="B7:B8"/>
    <mergeCell ref="C7:C8"/>
    <mergeCell ref="D7:D8"/>
    <mergeCell ref="M6:N6"/>
    <mergeCell ref="O6:P6"/>
    <mergeCell ref="Q6:R6"/>
    <mergeCell ref="S6:T6"/>
    <mergeCell ref="AG4:AG6"/>
    <mergeCell ref="I5:J5"/>
    <mergeCell ref="K5:L5"/>
    <mergeCell ref="M5:N5"/>
    <mergeCell ref="O5:P5"/>
    <mergeCell ref="Q5:R5"/>
    <mergeCell ref="S5:T5"/>
    <mergeCell ref="U5:V5"/>
    <mergeCell ref="I6:J6"/>
    <mergeCell ref="K6:L6"/>
    <mergeCell ref="AC4:AC6"/>
    <mergeCell ref="AD4:AD6"/>
    <mergeCell ref="S4:T4"/>
    <mergeCell ref="U4:V4"/>
    <mergeCell ref="W4:W6"/>
    <mergeCell ref="X4:X6"/>
    <mergeCell ref="AE4:AE6"/>
    <mergeCell ref="AF4:AF6"/>
    <mergeCell ref="Y4:Y6"/>
    <mergeCell ref="Z4:Z6"/>
    <mergeCell ref="AA4:AA6"/>
    <mergeCell ref="AB4:AB6"/>
    <mergeCell ref="U6:V6"/>
    <mergeCell ref="W3:Z3"/>
    <mergeCell ref="AA3:AD3"/>
    <mergeCell ref="AE3:AG3"/>
    <mergeCell ref="D4:D6"/>
    <mergeCell ref="E4:E6"/>
    <mergeCell ref="F4:F6"/>
    <mergeCell ref="G4:G6"/>
    <mergeCell ref="H4:H6"/>
    <mergeCell ref="I4:J4"/>
    <mergeCell ref="Q4:R4"/>
    <mergeCell ref="K4:L4"/>
    <mergeCell ref="E1:O1"/>
    <mergeCell ref="E2:O2"/>
    <mergeCell ref="A3:A6"/>
    <mergeCell ref="B3:B6"/>
    <mergeCell ref="C3:C6"/>
    <mergeCell ref="D3:H3"/>
    <mergeCell ref="M4:N4"/>
    <mergeCell ref="O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B5">
      <selection activeCell="C7" sqref="C7:C8"/>
    </sheetView>
  </sheetViews>
  <sheetFormatPr defaultColWidth="9.140625" defaultRowHeight="15"/>
  <cols>
    <col min="1" max="1" width="4.7109375" style="0" customWidth="1"/>
    <col min="2" max="2" width="18.7109375" style="0" customWidth="1"/>
    <col min="3" max="3" width="10.57421875" style="0" customWidth="1"/>
    <col min="4" max="4" width="4.140625" style="0" customWidth="1"/>
    <col min="5" max="5" width="3.8515625" style="0" customWidth="1"/>
    <col min="6" max="6" width="4.8515625" style="0" customWidth="1"/>
    <col min="7" max="7" width="5.421875" style="0" customWidth="1"/>
    <col min="8" max="8" width="6.140625" style="0" customWidth="1"/>
    <col min="9" max="9" width="3.28125" style="0" customWidth="1"/>
    <col min="10" max="10" width="4.7109375" style="0" customWidth="1"/>
    <col min="11" max="11" width="4.28125" style="0" customWidth="1"/>
    <col min="12" max="12" width="3.421875" style="0" customWidth="1"/>
    <col min="13" max="13" width="3.140625" style="0" customWidth="1"/>
    <col min="14" max="14" width="4.140625" style="0" customWidth="1"/>
    <col min="15" max="15" width="3.421875" style="0" customWidth="1"/>
    <col min="16" max="16" width="4.7109375" style="0" customWidth="1"/>
    <col min="17" max="17" width="3.57421875" style="0" customWidth="1"/>
    <col min="18" max="19" width="3.421875" style="0" customWidth="1"/>
    <col min="20" max="20" width="4.140625" style="0" customWidth="1"/>
    <col min="21" max="21" width="2.8515625" style="0" customWidth="1"/>
    <col min="22" max="23" width="4.421875" style="0" customWidth="1"/>
    <col min="24" max="25" width="5.28125" style="0" customWidth="1"/>
    <col min="26" max="26" width="7.421875" style="0" customWidth="1"/>
    <col min="27" max="28" width="4.421875" style="0" customWidth="1"/>
    <col min="29" max="29" width="5.8515625" style="0" customWidth="1"/>
    <col min="30" max="30" width="5.7109375" style="0" customWidth="1"/>
    <col min="31" max="31" width="5.421875" style="0" customWidth="1"/>
    <col min="32" max="32" width="16.421875" style="0" customWidth="1"/>
    <col min="33" max="33" width="22.421875" style="0" customWidth="1"/>
  </cols>
  <sheetData>
    <row r="1" spans="5:28" ht="17.25">
      <c r="E1" s="12" t="s">
        <v>22</v>
      </c>
      <c r="F1" s="12"/>
      <c r="G1" s="12"/>
      <c r="H1" s="12"/>
      <c r="I1" s="12"/>
      <c r="J1" s="12"/>
      <c r="K1" s="12"/>
      <c r="L1" s="12"/>
      <c r="M1" s="12"/>
      <c r="N1" s="12"/>
      <c r="O1" s="12"/>
      <c r="X1" s="2" t="s">
        <v>61</v>
      </c>
      <c r="Y1" s="2"/>
      <c r="Z1" s="2"/>
      <c r="AA1" s="2"/>
      <c r="AB1" s="2"/>
    </row>
    <row r="2" spans="2:22" ht="17.25">
      <c r="B2" t="s">
        <v>51</v>
      </c>
      <c r="E2" s="5" t="s">
        <v>23</v>
      </c>
      <c r="F2" s="5"/>
      <c r="G2" s="5"/>
      <c r="H2" s="5"/>
      <c r="I2" s="5"/>
      <c r="J2" s="5"/>
      <c r="K2" s="5"/>
      <c r="L2" s="5"/>
      <c r="M2" s="5"/>
      <c r="N2" s="5"/>
      <c r="O2" s="5"/>
      <c r="R2" s="2" t="s">
        <v>52</v>
      </c>
      <c r="S2" s="2"/>
      <c r="T2" s="2"/>
      <c r="U2" s="2"/>
      <c r="V2" s="2"/>
    </row>
    <row r="3" spans="1:33" ht="15">
      <c r="A3" s="2" t="s">
        <v>5</v>
      </c>
      <c r="B3" s="2" t="s">
        <v>20</v>
      </c>
      <c r="C3" s="2" t="s">
        <v>35</v>
      </c>
      <c r="D3" s="10" t="s">
        <v>0</v>
      </c>
      <c r="E3" s="10"/>
      <c r="F3" s="10"/>
      <c r="G3" s="10"/>
      <c r="H3" s="10"/>
      <c r="I3" s="1"/>
      <c r="J3" s="2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0" t="s">
        <v>2</v>
      </c>
      <c r="X3" s="10"/>
      <c r="Y3" s="10"/>
      <c r="Z3" s="10"/>
      <c r="AA3" s="10" t="s">
        <v>3</v>
      </c>
      <c r="AB3" s="10"/>
      <c r="AC3" s="10"/>
      <c r="AD3" s="10"/>
      <c r="AE3" s="2" t="s">
        <v>4</v>
      </c>
      <c r="AF3" s="2"/>
      <c r="AG3" s="2"/>
    </row>
    <row r="4" spans="1:33" ht="167.25" customHeight="1">
      <c r="A4" s="2"/>
      <c r="B4" s="2"/>
      <c r="C4" s="2"/>
      <c r="D4" s="2" t="str">
        <f>Sheet2!AA4</f>
        <v>TUT</v>
      </c>
      <c r="E4" s="2" t="str">
        <f>Sheet2!AB4</f>
        <v>TUP</v>
      </c>
      <c r="F4" s="2" t="str">
        <f>Sheet2!AC4</f>
        <v>CGP</v>
      </c>
      <c r="G4" s="2" t="str">
        <f>Sheet2!AD4</f>
        <v>CGPA</v>
      </c>
      <c r="H4" s="2" t="str">
        <f>Sheet1!AE4</f>
        <v>UCCO</v>
      </c>
      <c r="I4" s="3" t="s">
        <v>78</v>
      </c>
      <c r="J4" s="3"/>
      <c r="K4" s="3" t="s">
        <v>79</v>
      </c>
      <c r="L4" s="3"/>
      <c r="M4" s="3" t="s">
        <v>46</v>
      </c>
      <c r="N4" s="3"/>
      <c r="O4" s="3" t="s">
        <v>80</v>
      </c>
      <c r="P4" s="3"/>
      <c r="Q4" s="3" t="s">
        <v>81</v>
      </c>
      <c r="R4" s="3"/>
      <c r="S4" s="3" t="s">
        <v>49</v>
      </c>
      <c r="T4" s="3"/>
      <c r="U4" s="3" t="s">
        <v>82</v>
      </c>
      <c r="V4" s="3"/>
      <c r="W4" s="2" t="s">
        <v>33</v>
      </c>
      <c r="X4" s="2" t="s">
        <v>34</v>
      </c>
      <c r="Y4" s="2" t="s">
        <v>9</v>
      </c>
      <c r="Z4" s="2" t="s">
        <v>10</v>
      </c>
      <c r="AA4" s="2" t="str">
        <f>Sheet2!AA4</f>
        <v>TUT</v>
      </c>
      <c r="AB4" s="2" t="str">
        <f>Sheet2!AB4</f>
        <v>TUP</v>
      </c>
      <c r="AC4" s="2" t="str">
        <f>Sheet2!AC4</f>
        <v>CGP</v>
      </c>
      <c r="AD4" s="2" t="str">
        <f>Sheet2!AD4</f>
        <v>CGPA</v>
      </c>
      <c r="AE4" s="8" t="str">
        <f>Sheet2!AE4</f>
        <v>UCCO</v>
      </c>
      <c r="AF4" s="8" t="s">
        <v>19</v>
      </c>
      <c r="AG4" s="2" t="s">
        <v>21</v>
      </c>
    </row>
    <row r="5" spans="1:33" ht="15">
      <c r="A5" s="2"/>
      <c r="B5" s="2"/>
      <c r="C5" s="2"/>
      <c r="D5" s="2"/>
      <c r="E5" s="2"/>
      <c r="F5" s="2"/>
      <c r="G5" s="2"/>
      <c r="H5" s="2"/>
      <c r="I5" s="9" t="s">
        <v>56</v>
      </c>
      <c r="J5" s="9"/>
      <c r="K5" s="9" t="s">
        <v>72</v>
      </c>
      <c r="L5" s="9"/>
      <c r="M5" s="9" t="s">
        <v>124</v>
      </c>
      <c r="N5" s="9"/>
      <c r="O5" s="2" t="s">
        <v>62</v>
      </c>
      <c r="P5" s="2"/>
      <c r="Q5" s="2" t="s">
        <v>125</v>
      </c>
      <c r="R5" s="2"/>
      <c r="S5" s="2" t="s">
        <v>126</v>
      </c>
      <c r="T5" s="2"/>
      <c r="U5" s="2" t="s">
        <v>127</v>
      </c>
      <c r="V5" s="2"/>
      <c r="W5" s="2"/>
      <c r="X5" s="2"/>
      <c r="Y5" s="2"/>
      <c r="Z5" s="2"/>
      <c r="AA5" s="2"/>
      <c r="AB5" s="2"/>
      <c r="AC5" s="2"/>
      <c r="AD5" s="2"/>
      <c r="AE5" s="8"/>
      <c r="AF5" s="8"/>
      <c r="AG5" s="2"/>
    </row>
    <row r="6" spans="1:33" ht="15">
      <c r="A6" s="2"/>
      <c r="B6" s="2"/>
      <c r="C6" s="2"/>
      <c r="D6" s="2"/>
      <c r="E6" s="2"/>
      <c r="F6" s="2"/>
      <c r="G6" s="2"/>
      <c r="H6" s="2"/>
      <c r="I6" s="2">
        <v>2</v>
      </c>
      <c r="J6" s="2"/>
      <c r="K6" s="2">
        <v>3</v>
      </c>
      <c r="L6" s="2"/>
      <c r="M6" s="2">
        <v>3</v>
      </c>
      <c r="N6" s="2"/>
      <c r="O6" s="2">
        <v>3</v>
      </c>
      <c r="P6" s="2"/>
      <c r="Q6" s="2">
        <v>3</v>
      </c>
      <c r="R6" s="2"/>
      <c r="S6" s="2">
        <v>1</v>
      </c>
      <c r="T6" s="2"/>
      <c r="U6" s="2">
        <v>2</v>
      </c>
      <c r="V6" s="2"/>
      <c r="W6" s="2"/>
      <c r="X6" s="2"/>
      <c r="Y6" s="2"/>
      <c r="Z6" s="2"/>
      <c r="AA6" s="2"/>
      <c r="AB6" s="2"/>
      <c r="AC6" s="2"/>
      <c r="AD6" s="2"/>
      <c r="AE6" s="8"/>
      <c r="AF6" s="8"/>
      <c r="AG6" s="2"/>
    </row>
    <row r="7" spans="1:33" ht="15">
      <c r="A7" s="2">
        <v>1</v>
      </c>
      <c r="B7" s="2" t="s">
        <v>152</v>
      </c>
      <c r="C7" s="11" t="s">
        <v>146</v>
      </c>
      <c r="D7" s="2">
        <f>Sheet3!AA7</f>
        <v>49</v>
      </c>
      <c r="E7" s="2">
        <f>Sheet3!AB7</f>
        <v>54</v>
      </c>
      <c r="F7" s="2">
        <f>Sheet3!AC7</f>
        <v>211</v>
      </c>
      <c r="G7" s="6">
        <f>Sheet3!AD7</f>
        <v>4.3061224489795915</v>
      </c>
      <c r="H7" s="2">
        <f>Sheet3!AE7</f>
        <v>0</v>
      </c>
      <c r="I7" s="2">
        <v>61</v>
      </c>
      <c r="J7" s="2"/>
      <c r="K7" s="2">
        <v>77</v>
      </c>
      <c r="L7" s="2"/>
      <c r="M7" s="2">
        <v>68</v>
      </c>
      <c r="N7" s="2"/>
      <c r="O7" s="2">
        <v>68</v>
      </c>
      <c r="P7" s="2"/>
      <c r="Q7" s="2">
        <v>40</v>
      </c>
      <c r="R7" s="2"/>
      <c r="S7" s="2">
        <v>60</v>
      </c>
      <c r="T7" s="2"/>
      <c r="U7" s="2">
        <v>56</v>
      </c>
      <c r="V7" s="2"/>
      <c r="W7" s="2">
        <f>SUM(I$6:$U$6)</f>
        <v>17</v>
      </c>
      <c r="X7" s="2">
        <f>SUMIF(I7:U7,"&gt;39.5",Sheet2!I$6:Sheet2!$U$6)</f>
        <v>20</v>
      </c>
      <c r="Y7" s="2">
        <f>SUM(I$6*J8,K$6*L8,$M$6*N8,$O$6*P8,$Q$6*R8,$S$6*T8,$U$6*V8)</f>
        <v>60</v>
      </c>
      <c r="Z7" s="6">
        <f>Y7/W7</f>
        <v>3.5294117647058822</v>
      </c>
      <c r="AA7" s="2">
        <f>Sheet3!AA7+W7</f>
        <v>66</v>
      </c>
      <c r="AB7" s="2">
        <f>Sheet3!AB7+X7</f>
        <v>74</v>
      </c>
      <c r="AC7" s="2">
        <f>Sheet3!AC7+Y7</f>
        <v>271</v>
      </c>
      <c r="AD7" s="6">
        <f>AC7/AA7</f>
        <v>4.106060606060606</v>
      </c>
      <c r="AE7" s="2">
        <f>Sheet3!AE7</f>
        <v>0</v>
      </c>
      <c r="AF7" s="2" t="str">
        <f>IF(AD7&gt;1,"GOOD STANDING","PROBATION")</f>
        <v>GOOD STANDING</v>
      </c>
      <c r="AG7" s="2" t="str">
        <f>IF(AD7&gt;4.49,"FIRST CLASS",IF(AD7&gt;3.49,"SECOND CLASS UPPER",IF(AD7&gt;2.49,"SECOND CLASS LOWER",IF(AD7&gt;1.49,"THIRD CLASS",IF(AD7&gt;0.99,"PASS",SHAKE)))))</f>
        <v>SECOND CLASS UPPER</v>
      </c>
    </row>
    <row r="8" spans="1:33" ht="15">
      <c r="A8" s="2"/>
      <c r="B8" s="2"/>
      <c r="C8" s="2"/>
      <c r="D8" s="2"/>
      <c r="E8" s="2"/>
      <c r="F8" s="2"/>
      <c r="G8" s="6"/>
      <c r="H8" s="2"/>
      <c r="I8" t="str">
        <f>IF(I7&gt;69.5,"A",IF(I7&gt;59.5,"B",IF(I7&gt;49.5,"C",IF(I7&gt;44.5,"D",IF(I7&gt;39.5,"E","F")))))</f>
        <v>B</v>
      </c>
      <c r="J8" t="str">
        <f>IF(I7&gt;69.5,"5",IF(I7&gt;59.5,"4",IF(I7&gt;49.5,"3",IF(I7&gt;44.5,"2",IF(I7&gt;39.5,"1","0")))))</f>
        <v>4</v>
      </c>
      <c r="K8" t="str">
        <f>IF(K7&gt;69.5,"A",IF(K7&gt;59.5,"B",IF(K7&gt;49.5,"C",IF(K7&gt;44.5,"D",IF(K7&gt;39.5,"E","F")))))</f>
        <v>A</v>
      </c>
      <c r="L8" t="str">
        <f>IF(K7&gt;69.5,"5",IF(K7&gt;59.5,"4",IF(K7&gt;49.5,"3",IF(K7&gt;44.5,"2",IF(K7&gt;39.5,"1","0")))))</f>
        <v>5</v>
      </c>
      <c r="M8" t="str">
        <f>IF(M7&gt;69.5,"A",IF(M7&gt;59.5,"B",IF(M7&gt;49.5,"C",IF(M7&gt;44.5,"D",IF(M7&gt;39.5,"E","F")))))</f>
        <v>B</v>
      </c>
      <c r="N8" t="str">
        <f>IF(M7&gt;69.5,"5",IF(M7&gt;59.5,"4",IF(M7&gt;49.5,"3",IF(M7&gt;44.5,"2",IF(M7&gt;39.5,"1","0")))))</f>
        <v>4</v>
      </c>
      <c r="O8" t="str">
        <f>IF(O7&gt;69.5,"A",IF(O7&gt;59.5,"B",IF(O7&gt;49.5,"C",IF(O7&gt;44.5,"D",IF(O7&gt;39.5,"E","F")))))</f>
        <v>B</v>
      </c>
      <c r="P8" t="str">
        <f>IF(O7&gt;69.5,"5",IF(O7&gt;59.5,"4",IF(O7&gt;49.5,"3",IF(O7&gt;44.5,"2",IF(O7&gt;39.5,"1","0")))))</f>
        <v>4</v>
      </c>
      <c r="Q8" t="str">
        <f>IF(Q7&gt;69.5,"A",IF(Q7&gt;59.5,"B",IF(Q7&gt;49.5,"C",IF(Q7&gt;44.5,"D",IF(Q7&gt;39.5,"E","F")))))</f>
        <v>E</v>
      </c>
      <c r="R8" t="str">
        <f>IF(Q7&gt;69.5,"5",IF(Q7&gt;59.5,"4",IF(Q7&gt;49.5,"3",IF(Q7&gt;44.5,"2",IF(Q7&gt;39.5,"1","0")))))</f>
        <v>1</v>
      </c>
      <c r="S8" t="str">
        <f>IF(S7&gt;69.5,"A",IF(S7&gt;59.5,"B",IF(S7&gt;49.5,"C",IF(S7&gt;44.5,"D",IF(S7&gt;39.5,"E","F")))))</f>
        <v>B</v>
      </c>
      <c r="T8" t="str">
        <f>IF(S7&gt;69.5,"5",IF(S7&gt;59.5,"4",IF(S7&gt;49.5,"3",IF(S7&gt;44.5,"2",IF(S7&gt;39.5,"1","0")))))</f>
        <v>4</v>
      </c>
      <c r="U8" t="str">
        <f>IF(U7&gt;69.5,"A",IF(U7&gt;59.5,"B",IF(U7&gt;49.5,"C",IF(U7&gt;44.5,"D",IF(U7&gt;39.5,"E","F")))))</f>
        <v>C</v>
      </c>
      <c r="V8" t="str">
        <f>IF(U7&gt;69.5,"5",IF(U7&gt;59.5,"4",IF(U7&gt;49.5,"3",IF(U7&gt;44.5,"2",IF(U7&gt;39.5,"1","0")))))</f>
        <v>3</v>
      </c>
      <c r="W8" s="2"/>
      <c r="X8" s="2"/>
      <c r="Y8" s="2"/>
      <c r="Z8" s="6"/>
      <c r="AA8" s="2"/>
      <c r="AB8" s="2"/>
      <c r="AC8" s="2"/>
      <c r="AD8" s="6"/>
      <c r="AE8" s="2"/>
      <c r="AF8" s="2"/>
      <c r="AG8" s="2"/>
    </row>
    <row r="9" spans="1:33" ht="15">
      <c r="A9" s="2">
        <v>2</v>
      </c>
      <c r="B9" s="2" t="s">
        <v>141</v>
      </c>
      <c r="C9" s="11" t="s">
        <v>147</v>
      </c>
      <c r="D9" s="2">
        <f>Sheet3!AA9</f>
        <v>49</v>
      </c>
      <c r="E9" s="2">
        <f>Sheet3!AB9</f>
        <v>54</v>
      </c>
      <c r="F9" s="2">
        <f>Sheet3!AC9</f>
        <v>207</v>
      </c>
      <c r="G9" s="6">
        <f>Sheet3!AD9</f>
        <v>4.224489795918367</v>
      </c>
      <c r="H9" s="2">
        <f>Sheet3!AE9</f>
        <v>0</v>
      </c>
      <c r="I9" s="2">
        <v>78</v>
      </c>
      <c r="J9" s="2"/>
      <c r="K9" s="2">
        <v>66</v>
      </c>
      <c r="L9" s="2"/>
      <c r="M9" s="2">
        <v>45</v>
      </c>
      <c r="N9" s="2"/>
      <c r="O9" s="2">
        <v>59</v>
      </c>
      <c r="P9" s="2"/>
      <c r="Q9" s="2">
        <v>66</v>
      </c>
      <c r="R9" s="2"/>
      <c r="S9" s="2">
        <v>67</v>
      </c>
      <c r="T9" s="2"/>
      <c r="U9" s="2">
        <v>76</v>
      </c>
      <c r="V9" s="2"/>
      <c r="W9" s="2">
        <f>SUM(I$6:$U$6)</f>
        <v>17</v>
      </c>
      <c r="X9" s="2">
        <f>SUMIF(I9:U9,"&gt;39.5",Sheet2!I$6:Sheet2!$U$6)</f>
        <v>20</v>
      </c>
      <c r="Y9" s="2">
        <f>SUM(I$6*J10,K$6*L10,$M$6*N10,$O$6*P10,$Q$6*R10,$S$6*T10,$U$6*V10)</f>
        <v>63</v>
      </c>
      <c r="Z9" s="6">
        <f>Y9/W9</f>
        <v>3.7058823529411766</v>
      </c>
      <c r="AA9" s="2">
        <f>Sheet3!AA9+W9</f>
        <v>66</v>
      </c>
      <c r="AB9" s="2">
        <f>Sheet3!AB9+X9</f>
        <v>74</v>
      </c>
      <c r="AC9" s="2">
        <f>Sheet3!AC9+Y9</f>
        <v>270</v>
      </c>
      <c r="AD9" s="6">
        <f>AC9/AA9</f>
        <v>4.090909090909091</v>
      </c>
      <c r="AE9" s="2">
        <f>Sheet3!AE9</f>
        <v>0</v>
      </c>
      <c r="AF9" s="2" t="str">
        <f>IF(AD9&gt;1,"GOOD STANDING","PROBATION")</f>
        <v>GOOD STANDING</v>
      </c>
      <c r="AG9" s="2" t="str">
        <f>IF(AD9&gt;4.49,"FIRST CLASS",IF(AD9&gt;3.49,"SECOND CLASS UPPER",IF(AD9&gt;2.49,"SECOND CLASS LOWER",IF(AD9&gt;1.49,"THIRD CLASS",IF(AD9&gt;0.99,"PASS",SHAKE)))))</f>
        <v>SECOND CLASS UPPER</v>
      </c>
    </row>
    <row r="10" spans="1:33" ht="15">
      <c r="A10" s="2"/>
      <c r="B10" s="2"/>
      <c r="C10" s="2"/>
      <c r="D10" s="2"/>
      <c r="E10" s="2"/>
      <c r="F10" s="2"/>
      <c r="G10" s="6"/>
      <c r="H10" s="2"/>
      <c r="I10" t="str">
        <f>IF(I9&gt;69.5,"A",IF(I9&gt;59.5,"B",IF(I9&gt;49.5,"C",IF(I9&gt;44.5,"D",IF(I9&gt;39.5,"E","F")))))</f>
        <v>A</v>
      </c>
      <c r="J10" t="str">
        <f>IF(I9&gt;69.5,"5",IF(I9&gt;59.5,"4",IF(I9&gt;49.5,"3",IF(I9&gt;44.5,"2",IF(I9&gt;39.5,"1","0")))))</f>
        <v>5</v>
      </c>
      <c r="K10" t="str">
        <f>IF(K9&gt;69.5,"A",IF(K9&gt;59.5,"B",IF(K9&gt;49.5,"C",IF(K9&gt;44.5,"D",IF(K9&gt;39.5,"E","F")))))</f>
        <v>B</v>
      </c>
      <c r="L10" t="str">
        <f>IF(K9&gt;69.5,"5",IF(K9&gt;59.5,"4",IF(K9&gt;49.5,"3",IF(K9&gt;44.5,"2",IF(K9&gt;39.5,"1","0")))))</f>
        <v>4</v>
      </c>
      <c r="M10" t="str">
        <f>IF(M9&gt;69.5,"A",IF(M9&gt;59.5,"B",IF(M9&gt;49.5,"C",IF(M9&gt;44.5,"D",IF(M9&gt;39.5,"E","F")))))</f>
        <v>D</v>
      </c>
      <c r="N10" t="str">
        <f>IF(M9&gt;69.5,"5",IF(M9&gt;59.5,"4",IF(M9&gt;49.5,"3",IF(M9&gt;44.5,"2",IF(M9&gt;39.5,"1","0")))))</f>
        <v>2</v>
      </c>
      <c r="O10" t="str">
        <f>IF(O9&gt;69.5,"A",IF(O9&gt;59.5,"B",IF(O9&gt;49.5,"C",IF(O9&gt;44.5,"D",IF(O9&gt;39.5,"E","F")))))</f>
        <v>C</v>
      </c>
      <c r="P10" t="str">
        <f>IF(O9&gt;69.5,"5",IF(O9&gt;59.5,"4",IF(O9&gt;49.5,"3",IF(O9&gt;44.5,"2",IF(O9&gt;39.5,"1","0")))))</f>
        <v>3</v>
      </c>
      <c r="Q10" t="str">
        <f>IF(Q9&gt;69.5,"A",IF(Q9&gt;59.5,"B",IF(Q9&gt;49.5,"C",IF(Q9&gt;44.5,"D",IF(Q9&gt;39.5,"E","F")))))</f>
        <v>B</v>
      </c>
      <c r="R10" t="str">
        <f>IF(Q9&gt;69.5,"5",IF(Q9&gt;59.5,"4",IF(Q9&gt;49.5,"3",IF(Q9&gt;44.5,"2",IF(Q9&gt;39.5,"1","0")))))</f>
        <v>4</v>
      </c>
      <c r="S10" t="str">
        <f>IF(S9&gt;69.5,"A",IF(S9&gt;59.5,"B",IF(S9&gt;49.5,"C",IF(S9&gt;44.5,"D",IF(S9&gt;39.5,"E","F")))))</f>
        <v>B</v>
      </c>
      <c r="T10" t="str">
        <f>IF(S9&gt;69.5,"5",IF(S9&gt;59.5,"4",IF(S9&gt;49.5,"3",IF(S9&gt;44.5,"2",IF(S9&gt;39.5,"1","0")))))</f>
        <v>4</v>
      </c>
      <c r="U10" t="str">
        <f>IF(U9&gt;69.5,"A",IF(U9&gt;59.5,"B",IF(U9&gt;49.5,"C",IF(U9&gt;44.5,"D",IF(U9&gt;39.5,"E","F")))))</f>
        <v>A</v>
      </c>
      <c r="V10" t="str">
        <f>IF(U9&gt;69.5,"5",IF(U9&gt;59.5,"4",IF(U9&gt;49.5,"3",IF(U9&gt;44.5,"2",IF(U9&gt;39.5,"1","0")))))</f>
        <v>5</v>
      </c>
      <c r="W10" s="2"/>
      <c r="X10" s="2"/>
      <c r="Y10" s="2"/>
      <c r="Z10" s="6"/>
      <c r="AA10" s="2"/>
      <c r="AB10" s="2"/>
      <c r="AC10" s="2"/>
      <c r="AD10" s="6"/>
      <c r="AE10" s="2"/>
      <c r="AF10" s="2"/>
      <c r="AG10" s="2"/>
    </row>
    <row r="11" spans="1:33" ht="15">
      <c r="A11" s="2">
        <v>3</v>
      </c>
      <c r="B11" s="2" t="s">
        <v>140</v>
      </c>
      <c r="C11" s="11" t="s">
        <v>148</v>
      </c>
      <c r="D11" s="2">
        <f>Sheet3!AA11</f>
        <v>49</v>
      </c>
      <c r="E11" s="2">
        <f>Sheet3!AB11</f>
        <v>45</v>
      </c>
      <c r="F11" s="2">
        <f>Sheet3!AC11</f>
        <v>153</v>
      </c>
      <c r="G11" s="6">
        <f>Sheet3!AD11</f>
        <v>3.122448979591837</v>
      </c>
      <c r="H11" s="2">
        <f>Sheet3!AE11</f>
        <v>9</v>
      </c>
      <c r="I11" s="2">
        <v>66</v>
      </c>
      <c r="J11" s="2"/>
      <c r="K11" s="2">
        <v>78</v>
      </c>
      <c r="L11" s="2"/>
      <c r="M11" s="2">
        <v>65</v>
      </c>
      <c r="N11" s="2"/>
      <c r="O11" s="2">
        <v>67</v>
      </c>
      <c r="P11" s="2"/>
      <c r="Q11" s="2">
        <v>80</v>
      </c>
      <c r="R11" s="2"/>
      <c r="S11" s="2">
        <v>67</v>
      </c>
      <c r="T11" s="2"/>
      <c r="U11" s="2">
        <v>65</v>
      </c>
      <c r="V11" s="2"/>
      <c r="W11" s="2">
        <f>SUM(I$6:$U$6)</f>
        <v>17</v>
      </c>
      <c r="X11" s="2">
        <f>SUMIF(I11:U11,"&gt;39.5",Sheet2!I$6:Sheet2!$U$6)</f>
        <v>20</v>
      </c>
      <c r="Y11" s="2">
        <f>SUM(I$6*J12,K$6*L12,$M$6*N12,$O$6*P12,$Q$6*R12,$S$6*T12,$U$6*V12)</f>
        <v>74</v>
      </c>
      <c r="Z11" s="6">
        <f>Y11/W11</f>
        <v>4.352941176470588</v>
      </c>
      <c r="AA11" s="2">
        <f>Sheet3!AA11+W11</f>
        <v>66</v>
      </c>
      <c r="AB11" s="2">
        <f>Sheet3!AB11+X11</f>
        <v>65</v>
      </c>
      <c r="AC11" s="2">
        <f>Sheet3!AC11+Y11</f>
        <v>227</v>
      </c>
      <c r="AD11" s="6">
        <f>AC11/AA11</f>
        <v>3.4393939393939394</v>
      </c>
      <c r="AE11" s="2">
        <f>Sheet3!AE11</f>
        <v>9</v>
      </c>
      <c r="AF11" s="2" t="str">
        <f>IF(AD11&gt;1,"GOOD STANDING","PROBATION")</f>
        <v>GOOD STANDING</v>
      </c>
      <c r="AG11" s="2" t="str">
        <f>IF(AD11&gt;4.49,"FIRST CLASS",IF(AD11&gt;3.49,"SECOND CLASS UPPER",IF(AD11&gt;2.49,"SECOND CLASS LOWER",IF(AD11&gt;1.49,"THIRD CLASS",IF(AD11&gt;0.99,"PASS",SHAKE)))))</f>
        <v>SECOND CLASS LOWER</v>
      </c>
    </row>
    <row r="12" spans="1:33" ht="15">
      <c r="A12" s="2"/>
      <c r="B12" s="2"/>
      <c r="C12" s="2"/>
      <c r="D12" s="2"/>
      <c r="E12" s="2"/>
      <c r="F12" s="2"/>
      <c r="G12" s="6"/>
      <c r="H12" s="2"/>
      <c r="I12" t="str">
        <f>IF(I11&gt;69.5,"A",IF(I11&gt;59.5,"B",IF(I11&gt;49.5,"C",IF(I11&gt;44.5,"D",IF(I11&gt;39.5,"E","F")))))</f>
        <v>B</v>
      </c>
      <c r="J12" t="str">
        <f>IF(I11&gt;69.5,"5",IF(I11&gt;59.5,"4",IF(I11&gt;49.5,"3",IF(I11&gt;44.5,"2",IF(I11&gt;39.5,"1","0")))))</f>
        <v>4</v>
      </c>
      <c r="K12" t="str">
        <f>IF(K11&gt;69.5,"A",IF(K11&gt;59.5,"B",IF(K11&gt;49.5,"C",IF(K11&gt;44.5,"D",IF(K11&gt;39.5,"E","F")))))</f>
        <v>A</v>
      </c>
      <c r="L12" t="str">
        <f>IF(K11&gt;69.5,"5",IF(K11&gt;59.5,"4",IF(K11&gt;49.5,"3",IF(K11&gt;44.5,"2",IF(K11&gt;39.5,"1","0")))))</f>
        <v>5</v>
      </c>
      <c r="M12" t="str">
        <f>IF(M11&gt;69.5,"A",IF(M11&gt;59.5,"B",IF(M11&gt;49.5,"C",IF(M11&gt;44.5,"D",IF(M11&gt;39.5,"E","F")))))</f>
        <v>B</v>
      </c>
      <c r="N12" t="str">
        <f>IF(M11&gt;69.5,"5",IF(M11&gt;59.5,"4",IF(M11&gt;49.5,"3",IF(M11&gt;44.5,"2",IF(M11&gt;39.5,"1","0")))))</f>
        <v>4</v>
      </c>
      <c r="O12" t="str">
        <f>IF(O11&gt;69.5,"A",IF(O11&gt;59.5,"B",IF(O11&gt;49.5,"C",IF(O11&gt;44.5,"D",IF(O11&gt;39.5,"E","F")))))</f>
        <v>B</v>
      </c>
      <c r="P12" t="str">
        <f>IF(O11&gt;69.5,"5",IF(O11&gt;59.5,"4",IF(O11&gt;49.5,"3",IF(O11&gt;44.5,"2",IF(O11&gt;39.5,"1","0")))))</f>
        <v>4</v>
      </c>
      <c r="Q12" t="str">
        <f>IF(Q11&gt;69.5,"A",IF(Q11&gt;59.5,"B",IF(Q11&gt;49.5,"C",IF(Q11&gt;44.5,"D",IF(Q11&gt;39.5,"E","F")))))</f>
        <v>A</v>
      </c>
      <c r="R12" t="str">
        <f>IF(Q11&gt;69.5,"5",IF(Q11&gt;59.5,"4",IF(Q11&gt;49.5,"3",IF(Q11&gt;44.5,"2",IF(Q11&gt;39.5,"1","0")))))</f>
        <v>5</v>
      </c>
      <c r="S12" t="str">
        <f>IF(S11&gt;69.5,"A",IF(S11&gt;59.5,"B",IF(S11&gt;49.5,"C",IF(S11&gt;44.5,"D",IF(S11&gt;39.5,"E","F")))))</f>
        <v>B</v>
      </c>
      <c r="T12" t="str">
        <f>IF(S11&gt;69.5,"5",IF(S11&gt;59.5,"4",IF(S11&gt;49.5,"3",IF(S11&gt;44.5,"2",IF(S11&gt;39.5,"1","0")))))</f>
        <v>4</v>
      </c>
      <c r="U12" t="str">
        <f>IF(U11&gt;69.5,"A",IF(U11&gt;59.5,"B",IF(U11&gt;49.5,"C",IF(U11&gt;44.5,"D",IF(U11&gt;39.5,"E","F")))))</f>
        <v>B</v>
      </c>
      <c r="V12" t="str">
        <f>IF(U11&gt;69.5,"5",IF(U11&gt;59.5,"4",IF(U11&gt;49.5,"3",IF(U11&gt;44.5,"2",IF(U11&gt;39.5,"1","0")))))</f>
        <v>4</v>
      </c>
      <c r="W12" s="2"/>
      <c r="X12" s="2"/>
      <c r="Y12" s="2"/>
      <c r="Z12" s="6"/>
      <c r="AA12" s="2"/>
      <c r="AB12" s="2"/>
      <c r="AC12" s="2"/>
      <c r="AD12" s="6"/>
      <c r="AE12" s="2"/>
      <c r="AF12" s="2"/>
      <c r="AG12" s="2"/>
    </row>
    <row r="13" spans="1:33" ht="15">
      <c r="A13" s="2">
        <v>4</v>
      </c>
      <c r="B13" s="2" t="s">
        <v>143</v>
      </c>
      <c r="C13" s="11" t="s">
        <v>149</v>
      </c>
      <c r="D13" s="2">
        <f>Sheet3!AA13</f>
        <v>49</v>
      </c>
      <c r="E13" s="2">
        <f>Sheet3!AB13</f>
        <v>54</v>
      </c>
      <c r="F13" s="2">
        <f>Sheet3!AC13</f>
        <v>177</v>
      </c>
      <c r="G13" s="6">
        <f>Sheet3!AD13</f>
        <v>3.6122448979591835</v>
      </c>
      <c r="H13" s="2">
        <f>Sheet3!AE13</f>
        <v>0</v>
      </c>
      <c r="I13" s="2">
        <v>56</v>
      </c>
      <c r="J13" s="2"/>
      <c r="K13" s="2">
        <v>45</v>
      </c>
      <c r="L13" s="2"/>
      <c r="M13" s="2">
        <v>67</v>
      </c>
      <c r="N13" s="2"/>
      <c r="O13" s="2">
        <v>70</v>
      </c>
      <c r="P13" s="2"/>
      <c r="Q13" s="2">
        <v>56</v>
      </c>
      <c r="R13" s="2"/>
      <c r="S13" s="2">
        <v>55</v>
      </c>
      <c r="T13" s="2"/>
      <c r="U13" s="2">
        <v>44</v>
      </c>
      <c r="V13" s="2"/>
      <c r="W13" s="2">
        <f>SUM(I$6:$U$6)</f>
        <v>17</v>
      </c>
      <c r="X13" s="2">
        <f>SUMIF(I13:U13,"&gt;39.5",Sheet2!I$6:Sheet2!$U$6)</f>
        <v>20</v>
      </c>
      <c r="Y13" s="2">
        <f>SUM(I$6*J14,K$6*L14,$M$6*N14,$O$6*P14,$Q$6*R14,$S$6*T14,$U$6*V14)</f>
        <v>53</v>
      </c>
      <c r="Z13" s="6">
        <f>Y13/W13</f>
        <v>3.1176470588235294</v>
      </c>
      <c r="AA13" s="2">
        <f>Sheet3!AA13+W13</f>
        <v>66</v>
      </c>
      <c r="AB13" s="2">
        <f>Sheet3!AB13+X13</f>
        <v>74</v>
      </c>
      <c r="AC13" s="2">
        <f>Sheet3!AC13+Y13</f>
        <v>230</v>
      </c>
      <c r="AD13" s="6">
        <f>AC13/AA13</f>
        <v>3.484848484848485</v>
      </c>
      <c r="AE13" s="2">
        <f>Sheet3!AE13</f>
        <v>0</v>
      </c>
      <c r="AF13" s="2" t="str">
        <f>IF(AD13&gt;1,"GOOD STANDING","PROBATION")</f>
        <v>GOOD STANDING</v>
      </c>
      <c r="AG13" s="2" t="str">
        <f>IF(AD13&gt;4.49,"FIRST CLASS",IF(AD13&gt;3.49,"SECOND CLASS UPPER",IF(AD13&gt;2.49,"SECOND CLASS LOWER",IF(AD13&gt;1.49,"THIRD CLASS",IF(AD13&gt;0.99,"PASS",SHAKE)))))</f>
        <v>SECOND CLASS LOWER</v>
      </c>
    </row>
    <row r="14" spans="1:33" ht="15">
      <c r="A14" s="2"/>
      <c r="B14" s="2"/>
      <c r="C14" s="2"/>
      <c r="D14" s="2"/>
      <c r="E14" s="2"/>
      <c r="F14" s="2"/>
      <c r="G14" s="6"/>
      <c r="H14" s="2"/>
      <c r="I14" t="str">
        <f>IF(I13&gt;69.5,"A",IF(I13&gt;59.5,"B",IF(I13&gt;49.5,"C",IF(I13&gt;44.5,"D",IF(I13&gt;39.5,"E","F")))))</f>
        <v>C</v>
      </c>
      <c r="J14" t="str">
        <f>IF(I13&gt;69.5,"5",IF(I13&gt;59.5,"4",IF(I13&gt;49.5,"3",IF(I13&gt;44.5,"2",IF(I13&gt;39.5,"1","0")))))</f>
        <v>3</v>
      </c>
      <c r="K14" t="str">
        <f>IF(K13&gt;69.5,"A",IF(K13&gt;59.5,"B",IF(K13&gt;49.5,"C",IF(K13&gt;44.5,"D",IF(K13&gt;39.5,"E","F")))))</f>
        <v>D</v>
      </c>
      <c r="L14" t="str">
        <f>IF(K13&gt;69.5,"5",IF(K13&gt;59.5,"4",IF(K13&gt;49.5,"3",IF(K13&gt;44.5,"2",IF(K13&gt;39.5,"1","0")))))</f>
        <v>2</v>
      </c>
      <c r="M14" t="str">
        <f>IF(M13&gt;69.5,"A",IF(M13&gt;59.5,"B",IF(M13&gt;49.5,"C",IF(M13&gt;44.5,"D",IF(M13&gt;39.5,"E","F")))))</f>
        <v>B</v>
      </c>
      <c r="N14" t="str">
        <f>IF(M13&gt;69.5,"5",IF(M13&gt;59.5,"4",IF(M13&gt;49.5,"3",IF(M13&gt;44.5,"2",IF(M13&gt;39.5,"1","0")))))</f>
        <v>4</v>
      </c>
      <c r="O14" t="str">
        <f>IF(O13&gt;69.5,"A",IF(O13&gt;59.5,"B",IF(O13&gt;49.5,"C",IF(O13&gt;44.5,"D",IF(O13&gt;39.5,"E","F")))))</f>
        <v>A</v>
      </c>
      <c r="P14" t="str">
        <f>IF(O13&gt;69.5,"5",IF(O13&gt;59.5,"4",IF(O13&gt;49.5,"3",IF(O13&gt;44.5,"2",IF(O13&gt;39.5,"1","0")))))</f>
        <v>5</v>
      </c>
      <c r="Q14" t="str">
        <f>IF(Q13&gt;69.5,"A",IF(Q13&gt;59.5,"B",IF(Q13&gt;49.5,"C",IF(Q13&gt;44.5,"D",IF(Q13&gt;39.5,"E","F")))))</f>
        <v>C</v>
      </c>
      <c r="R14" t="str">
        <f>IF(Q13&gt;69.5,"5",IF(Q13&gt;59.5,"4",IF(Q13&gt;49.5,"3",IF(Q13&gt;44.5,"2",IF(Q13&gt;39.5,"1","0")))))</f>
        <v>3</v>
      </c>
      <c r="S14" t="str">
        <f>IF(S13&gt;69.5,"A",IF(S13&gt;59.5,"B",IF(S13&gt;49.5,"C",IF(S13&gt;44.5,"D",IF(S13&gt;39.5,"E","F")))))</f>
        <v>C</v>
      </c>
      <c r="T14" t="str">
        <f>IF(S13&gt;69.5,"5",IF(S13&gt;59.5,"4",IF(S13&gt;49.5,"3",IF(S13&gt;44.5,"2",IF(S13&gt;39.5,"1","0")))))</f>
        <v>3</v>
      </c>
      <c r="U14" t="str">
        <f>IF(U13&gt;69.5,"A",IF(U13&gt;59.5,"B",IF(U13&gt;49.5,"C",IF(U13&gt;44.5,"D",IF(U13&gt;39.5,"E","F")))))</f>
        <v>E</v>
      </c>
      <c r="V14" t="str">
        <f>IF(U13&gt;69.5,"5",IF(U13&gt;59.5,"4",IF(U13&gt;49.5,"3",IF(U13&gt;44.5,"2",IF(U13&gt;39.5,"1","0")))))</f>
        <v>1</v>
      </c>
      <c r="W14" s="2"/>
      <c r="X14" s="2"/>
      <c r="Y14" s="2"/>
      <c r="Z14" s="6"/>
      <c r="AA14" s="2"/>
      <c r="AB14" s="2"/>
      <c r="AC14" s="2"/>
      <c r="AD14" s="6"/>
      <c r="AE14" s="2"/>
      <c r="AF14" s="2"/>
      <c r="AG14" s="2"/>
    </row>
    <row r="15" spans="1:33" ht="15">
      <c r="A15" s="2">
        <v>5</v>
      </c>
      <c r="B15" s="2" t="s">
        <v>142</v>
      </c>
      <c r="C15" s="11" t="s">
        <v>150</v>
      </c>
      <c r="D15" s="2">
        <f>Sheet3!AA15</f>
        <v>49</v>
      </c>
      <c r="E15" s="2">
        <f>Sheet3!AB15</f>
        <v>54</v>
      </c>
      <c r="F15" s="2">
        <f>Sheet3!AC15</f>
        <v>164</v>
      </c>
      <c r="G15" s="6">
        <f>Sheet3!AD15</f>
        <v>3.3469387755102042</v>
      </c>
      <c r="H15" s="2">
        <f>Sheet3!AE15</f>
        <v>0</v>
      </c>
      <c r="I15" s="2">
        <v>62</v>
      </c>
      <c r="J15" s="2"/>
      <c r="K15" s="2">
        <v>55</v>
      </c>
      <c r="L15" s="2"/>
      <c r="M15" s="2">
        <v>77</v>
      </c>
      <c r="N15" s="2"/>
      <c r="O15" s="2">
        <v>70</v>
      </c>
      <c r="P15" s="2"/>
      <c r="Q15" s="2">
        <v>56</v>
      </c>
      <c r="R15" s="2"/>
      <c r="S15" s="2">
        <v>60</v>
      </c>
      <c r="T15" s="2"/>
      <c r="U15" s="2">
        <v>76</v>
      </c>
      <c r="V15" s="2"/>
      <c r="W15" s="2">
        <f>SUM(I$6:$U$6)</f>
        <v>17</v>
      </c>
      <c r="X15" s="2">
        <f>SUMIF(I15:U15,"&gt;39.5",Sheet2!I$6:Sheet2!$U$6)</f>
        <v>20</v>
      </c>
      <c r="Y15" s="2">
        <f>SUM(I$6*J16,K$6*L16,$M$6*N16,$O$6*P16,$Q$6*R16,$S$6*T16,$U$6*V16)</f>
        <v>70</v>
      </c>
      <c r="Z15" s="6">
        <f>Y15/W15</f>
        <v>4.117647058823529</v>
      </c>
      <c r="AA15" s="2">
        <f>Sheet3!AA15+W15</f>
        <v>66</v>
      </c>
      <c r="AB15" s="2">
        <f>Sheet3!AB15+X15</f>
        <v>74</v>
      </c>
      <c r="AC15" s="2">
        <f>Sheet3!AC15+Y15</f>
        <v>234</v>
      </c>
      <c r="AD15" s="6">
        <f>AC15/AA15</f>
        <v>3.5454545454545454</v>
      </c>
      <c r="AE15" s="2">
        <f>Sheet3!AE15</f>
        <v>0</v>
      </c>
      <c r="AF15" s="2" t="str">
        <f>IF(AD15&gt;1,"GOOD STANDING","PROBATION")</f>
        <v>GOOD STANDING</v>
      </c>
      <c r="AG15" s="2" t="str">
        <f>IF(AD15&gt;4.49,"FIRST CLASS",IF(AD15&gt;3.49,"SECOND CLASS UPPER",IF(AD15&gt;2.49,"SECOND CLASS LOWER",IF(AD15&gt;1.49,"THIRD CLASS",IF(AD15&gt;0.99,"PASS",SHAKE)))))</f>
        <v>SECOND CLASS UPPER</v>
      </c>
    </row>
    <row r="16" spans="1:33" ht="15">
      <c r="A16" s="2"/>
      <c r="B16" s="2"/>
      <c r="C16" s="2"/>
      <c r="D16" s="2"/>
      <c r="E16" s="2"/>
      <c r="F16" s="2"/>
      <c r="G16" s="6"/>
      <c r="H16" s="2"/>
      <c r="I16" t="str">
        <f>IF(I15&gt;69.5,"A",IF(I15&gt;59.5,"B",IF(I15&gt;49.5,"C",IF(I15&gt;44.5,"D",IF(I15&gt;39.5,"E","F")))))</f>
        <v>B</v>
      </c>
      <c r="J16" t="str">
        <f>IF(I15&gt;69.5,"5",IF(I15&gt;59.5,"4",IF(I15&gt;49.5,"3",IF(I15&gt;44.5,"2",IF(I15&gt;39.5,"1","0")))))</f>
        <v>4</v>
      </c>
      <c r="K16" t="str">
        <f>IF(K15&gt;69.5,"A",IF(K15&gt;59.5,"B",IF(K15&gt;49.5,"C",IF(K15&gt;44.5,"D",IF(K15&gt;39.5,"E","F")))))</f>
        <v>C</v>
      </c>
      <c r="L16" t="str">
        <f>IF(K15&gt;69.5,"5",IF(K15&gt;59.5,"4",IF(K15&gt;49.5,"3",IF(K15&gt;44.5,"2",IF(K15&gt;39.5,"1","0")))))</f>
        <v>3</v>
      </c>
      <c r="M16" t="str">
        <f>IF(M15&gt;69.5,"A",IF(M15&gt;59.5,"B",IF(M15&gt;49.5,"C",IF(M15&gt;44.5,"D",IF(M15&gt;39.5,"E","F")))))</f>
        <v>A</v>
      </c>
      <c r="N16" t="str">
        <f>IF(M15&gt;69.5,"5",IF(M15&gt;59.5,"4",IF(M15&gt;49.5,"3",IF(M15&gt;44.5,"2",IF(M15&gt;39.5,"1","0")))))</f>
        <v>5</v>
      </c>
      <c r="O16" t="str">
        <f>IF(O15&gt;69.5,"A",IF(O15&gt;59.5,"B",IF(O15&gt;49.5,"C",IF(O15&gt;44.5,"D",IF(O15&gt;39.5,"E","F")))))</f>
        <v>A</v>
      </c>
      <c r="P16" t="str">
        <f>IF(O15&gt;69.5,"5",IF(O15&gt;59.5,"4",IF(O15&gt;49.5,"3",IF(O15&gt;44.5,"2",IF(O15&gt;39.5,"1","0")))))</f>
        <v>5</v>
      </c>
      <c r="Q16" t="str">
        <f>IF(Q15&gt;69.5,"A",IF(Q15&gt;59.5,"B",IF(Q15&gt;49.5,"C",IF(Q15&gt;44.5,"D",IF(Q15&gt;39.5,"E","F")))))</f>
        <v>C</v>
      </c>
      <c r="R16" t="str">
        <f>IF(Q15&gt;69.5,"5",IF(Q15&gt;59.5,"4",IF(Q15&gt;49.5,"3",IF(Q15&gt;44.5,"2",IF(Q15&gt;39.5,"1","0")))))</f>
        <v>3</v>
      </c>
      <c r="S16" t="str">
        <f>IF(S15&gt;69.5,"A",IF(S15&gt;59.5,"B",IF(S15&gt;49.5,"C",IF(S15&gt;44.5,"D",IF(S15&gt;39.5,"E","F")))))</f>
        <v>B</v>
      </c>
      <c r="T16" t="str">
        <f>IF(S15&gt;69.5,"5",IF(S15&gt;59.5,"4",IF(S15&gt;49.5,"3",IF(S15&gt;44.5,"2",IF(S15&gt;39.5,"1","0")))))</f>
        <v>4</v>
      </c>
      <c r="U16" t="str">
        <f>IF(U15&gt;69.5,"A",IF(U15&gt;59.5,"B",IF(U15&gt;49.5,"C",IF(U15&gt;44.5,"D",IF(U15&gt;39.5,"E","F")))))</f>
        <v>A</v>
      </c>
      <c r="V16" t="str">
        <f>IF(U15&gt;69.5,"5",IF(U15&gt;59.5,"4",IF(U15&gt;49.5,"3",IF(U15&gt;44.5,"2",IF(U15&gt;39.5,"1","0")))))</f>
        <v>5</v>
      </c>
      <c r="W16" s="2"/>
      <c r="X16" s="2"/>
      <c r="Y16" s="2"/>
      <c r="Z16" s="6"/>
      <c r="AA16" s="2"/>
      <c r="AB16" s="2"/>
      <c r="AC16" s="2"/>
      <c r="AD16" s="6"/>
      <c r="AE16" s="2"/>
      <c r="AF16" s="2"/>
      <c r="AG16" s="2"/>
    </row>
    <row r="17" spans="1:33" ht="15">
      <c r="A17" s="2">
        <v>6</v>
      </c>
      <c r="B17" s="2" t="s">
        <v>144</v>
      </c>
      <c r="C17" s="11" t="s">
        <v>151</v>
      </c>
      <c r="D17" s="2">
        <f>Sheet3!AA17</f>
        <v>49</v>
      </c>
      <c r="E17" s="2">
        <f>Sheet3!AB17</f>
        <v>54</v>
      </c>
      <c r="F17" s="2">
        <f>Sheet3!AC17</f>
        <v>150</v>
      </c>
      <c r="G17" s="6">
        <f>Sheet3!AD17</f>
        <v>3.061224489795918</v>
      </c>
      <c r="H17" s="2">
        <f>Sheet3!AE17</f>
        <v>0</v>
      </c>
      <c r="I17" s="2">
        <v>55</v>
      </c>
      <c r="J17" s="2"/>
      <c r="K17" s="2">
        <v>64</v>
      </c>
      <c r="L17" s="2"/>
      <c r="M17" s="2">
        <v>88</v>
      </c>
      <c r="N17" s="2"/>
      <c r="O17" s="2">
        <v>56</v>
      </c>
      <c r="P17" s="2"/>
      <c r="Q17" s="2">
        <v>54</v>
      </c>
      <c r="R17" s="2"/>
      <c r="S17" s="2">
        <v>44</v>
      </c>
      <c r="T17" s="2"/>
      <c r="U17" s="2">
        <v>60</v>
      </c>
      <c r="V17" s="2"/>
      <c r="W17" s="2">
        <f>SUM(I$6:$U$6)</f>
        <v>17</v>
      </c>
      <c r="X17" s="2">
        <f>SUMIF(I17:U17,"&gt;39.5",Sheet2!I$6:Sheet2!$U$6)</f>
        <v>20</v>
      </c>
      <c r="Y17" s="2">
        <f>SUM(I$6*J18,K$6*L18,$M$6*N18,$O$6*P18,$Q$6*R18,$S$6*T18,$U$6*V18)</f>
        <v>60</v>
      </c>
      <c r="Z17" s="6">
        <f>Y17/W17</f>
        <v>3.5294117647058822</v>
      </c>
      <c r="AA17" s="2">
        <f>Sheet3!AA17+W17</f>
        <v>66</v>
      </c>
      <c r="AB17" s="2">
        <f>Sheet3!AB17+X17</f>
        <v>74</v>
      </c>
      <c r="AC17" s="2">
        <f>Sheet3!AC17+Y17</f>
        <v>210</v>
      </c>
      <c r="AD17" s="6">
        <f>AC17/AA17</f>
        <v>3.1818181818181817</v>
      </c>
      <c r="AE17" s="2">
        <f>Sheet3!AE17</f>
        <v>0</v>
      </c>
      <c r="AF17" s="2" t="str">
        <f>IF(AD17&gt;1,"GOOD STANDING","PROBATION")</f>
        <v>GOOD STANDING</v>
      </c>
      <c r="AG17" s="2" t="str">
        <f>IF(AD17&gt;4.49,"FIRST CLASS",IF(AD17&gt;3.49,"SECOND CLASS UPPER",IF(AD17&gt;2.49,"SECOND CLASS LOWER",IF(AD17&gt;1.49,"THIRD CLASS",IF(AD17&gt;0.99,"PASS",SHAKE)))))</f>
        <v>SECOND CLASS LOWER</v>
      </c>
    </row>
    <row r="18" spans="1:33" ht="15">
      <c r="A18" s="2"/>
      <c r="B18" s="2"/>
      <c r="C18" s="2"/>
      <c r="D18" s="2"/>
      <c r="E18" s="2"/>
      <c r="F18" s="2"/>
      <c r="G18" s="6"/>
      <c r="H18" s="2"/>
      <c r="I18" t="str">
        <f>IF(I17&gt;69.5,"A",IF(I17&gt;59.5,"B",IF(I17&gt;49.5,"C",IF(I17&gt;44.5,"D",IF(I17&gt;39.5,"E","F")))))</f>
        <v>C</v>
      </c>
      <c r="J18" t="str">
        <f>IF(I17&gt;69.5,"5",IF(I17&gt;59.5,"4",IF(I17&gt;49.5,"3",IF(I17&gt;44.5,"2",IF(I17&gt;39.5,"1","0")))))</f>
        <v>3</v>
      </c>
      <c r="K18" t="str">
        <f>IF(K17&gt;69.5,"A",IF(K17&gt;59.5,"B",IF(K17&gt;49.5,"C",IF(K17&gt;44.5,"D",IF(K17&gt;39.5,"E","F")))))</f>
        <v>B</v>
      </c>
      <c r="L18" t="str">
        <f>IF(K17&gt;69.5,"5",IF(K17&gt;59.5,"4",IF(K17&gt;49.5,"3",IF(K17&gt;44.5,"2",IF(K17&gt;39.5,"1","0")))))</f>
        <v>4</v>
      </c>
      <c r="M18" t="str">
        <f>IF(M17&gt;69.5,"A",IF(M17&gt;59.5,"B",IF(M17&gt;49.5,"C",IF(M17&gt;44.5,"D",IF(M17&gt;39.5,"E","F")))))</f>
        <v>A</v>
      </c>
      <c r="N18" t="str">
        <f>IF(M17&gt;69.5,"5",IF(M17&gt;59.5,"4",IF(M17&gt;49.5,"3",IF(M17&gt;44.5,"2",IF(M17&gt;39.5,"1","0")))))</f>
        <v>5</v>
      </c>
      <c r="O18" t="str">
        <f>IF(O17&gt;69.5,"A",IF(O17&gt;59.5,"B",IF(O17&gt;49.5,"C",IF(O17&gt;44.5,"D",IF(O17&gt;39.5,"E","F")))))</f>
        <v>C</v>
      </c>
      <c r="P18" t="str">
        <f>IF(O17&gt;69.5,"5",IF(O17&gt;59.5,"4",IF(O17&gt;49.5,"3",IF(O17&gt;44.5,"2",IF(O17&gt;39.5,"1","0")))))</f>
        <v>3</v>
      </c>
      <c r="Q18" t="str">
        <f>IF(Q17&gt;69.5,"A",IF(Q17&gt;59.5,"B",IF(Q17&gt;49.5,"C",IF(Q17&gt;44.5,"D",IF(Q17&gt;39.5,"E","F")))))</f>
        <v>C</v>
      </c>
      <c r="R18" t="str">
        <f>IF(Q17&gt;69.5,"5",IF(Q17&gt;59.5,"4",IF(Q17&gt;49.5,"3",IF(Q17&gt;44.5,"2",IF(Q17&gt;39.5,"1","0")))))</f>
        <v>3</v>
      </c>
      <c r="S18" t="str">
        <f>IF(S17&gt;69.5,"A",IF(S17&gt;59.5,"B",IF(S17&gt;49.5,"C",IF(S17&gt;44.5,"D",IF(S17&gt;39.5,"E","F")))))</f>
        <v>E</v>
      </c>
      <c r="T18" t="str">
        <f>IF(S17&gt;69.5,"5",IF(S17&gt;59.5,"4",IF(S17&gt;49.5,"3",IF(S17&gt;44.5,"2",IF(S17&gt;39.5,"1","0")))))</f>
        <v>1</v>
      </c>
      <c r="U18" t="str">
        <f>IF(U17&gt;69.5,"A",IF(U17&gt;59.5,"B",IF(U17&gt;49.5,"C",IF(U17&gt;44.5,"D",IF(U17&gt;39.5,"E","F")))))</f>
        <v>B</v>
      </c>
      <c r="V18" t="str">
        <f>IF(U17&gt;69.5,"5",IF(U17&gt;59.5,"4",IF(U17&gt;49.5,"3",IF(U17&gt;44.5,"2",IF(U17&gt;39.5,"1","0")))))</f>
        <v>4</v>
      </c>
      <c r="W18" s="2"/>
      <c r="X18" s="2"/>
      <c r="Y18" s="2"/>
      <c r="Z18" s="6"/>
      <c r="AA18" s="2"/>
      <c r="AB18" s="2"/>
      <c r="AC18" s="2"/>
      <c r="AD18" s="6"/>
      <c r="AE18" s="2"/>
      <c r="AF18" s="2"/>
      <c r="AG18" s="2"/>
    </row>
    <row r="19" spans="4:7" ht="15">
      <c r="D19" s="2"/>
      <c r="E19" s="2"/>
      <c r="F19" s="2"/>
      <c r="G19" s="6"/>
    </row>
    <row r="20" spans="4:7" ht="15">
      <c r="D20" s="2"/>
      <c r="E20" s="2"/>
      <c r="F20" s="2"/>
      <c r="G20" s="6"/>
    </row>
  </sheetData>
  <sheetProtection/>
  <mergeCells count="209">
    <mergeCell ref="X1:AB1"/>
    <mergeCell ref="AB17:AB18"/>
    <mergeCell ref="AA17:AA18"/>
    <mergeCell ref="I17:J17"/>
    <mergeCell ref="K17:L17"/>
    <mergeCell ref="M17:N17"/>
    <mergeCell ref="Z15:Z16"/>
    <mergeCell ref="AB15:AB16"/>
    <mergeCell ref="AB13:AB14"/>
    <mergeCell ref="Q13:R13"/>
    <mergeCell ref="D19:D20"/>
    <mergeCell ref="E19:E20"/>
    <mergeCell ref="F19:F20"/>
    <mergeCell ref="G19:G20"/>
    <mergeCell ref="AE17:AE18"/>
    <mergeCell ref="AF17:AF18"/>
    <mergeCell ref="S17:T17"/>
    <mergeCell ref="G17:G18"/>
    <mergeCell ref="H17:H18"/>
    <mergeCell ref="AG17:AG18"/>
    <mergeCell ref="U17:V17"/>
    <mergeCell ref="W17:W18"/>
    <mergeCell ref="X17:X18"/>
    <mergeCell ref="Y17:Y18"/>
    <mergeCell ref="Z17:Z18"/>
    <mergeCell ref="AF15:AF16"/>
    <mergeCell ref="AG15:AG16"/>
    <mergeCell ref="A17:A18"/>
    <mergeCell ref="B17:B18"/>
    <mergeCell ref="C17:C18"/>
    <mergeCell ref="D17:D18"/>
    <mergeCell ref="E17:E18"/>
    <mergeCell ref="AC17:AC18"/>
    <mergeCell ref="AD17:AD18"/>
    <mergeCell ref="F17:F18"/>
    <mergeCell ref="G15:G16"/>
    <mergeCell ref="H15:H16"/>
    <mergeCell ref="I15:J15"/>
    <mergeCell ref="K15:L15"/>
    <mergeCell ref="O17:P17"/>
    <mergeCell ref="Q17:R17"/>
    <mergeCell ref="E15:E16"/>
    <mergeCell ref="F15:F16"/>
    <mergeCell ref="AC15:AC16"/>
    <mergeCell ref="AD15:AD16"/>
    <mergeCell ref="Q15:R15"/>
    <mergeCell ref="S15:T15"/>
    <mergeCell ref="U15:V15"/>
    <mergeCell ref="W15:W16"/>
    <mergeCell ref="X15:X16"/>
    <mergeCell ref="Y15:Y16"/>
    <mergeCell ref="A15:A16"/>
    <mergeCell ref="B15:B16"/>
    <mergeCell ref="C15:C16"/>
    <mergeCell ref="D15:D16"/>
    <mergeCell ref="AF13:AF14"/>
    <mergeCell ref="AG13:AG14"/>
    <mergeCell ref="M15:N15"/>
    <mergeCell ref="O15:P15"/>
    <mergeCell ref="AE15:AE16"/>
    <mergeCell ref="AA15:AA16"/>
    <mergeCell ref="AC13:AC14"/>
    <mergeCell ref="AD13:AD14"/>
    <mergeCell ref="AE13:AE14"/>
    <mergeCell ref="X13:X14"/>
    <mergeCell ref="Y13:Y14"/>
    <mergeCell ref="Z13:Z14"/>
    <mergeCell ref="AA13:AA14"/>
    <mergeCell ref="S13:T13"/>
    <mergeCell ref="U13:V13"/>
    <mergeCell ref="W13:W14"/>
    <mergeCell ref="I13:J13"/>
    <mergeCell ref="K13:L13"/>
    <mergeCell ref="M13:N13"/>
    <mergeCell ref="O13:P13"/>
    <mergeCell ref="AF11:AF12"/>
    <mergeCell ref="AG11:AG12"/>
    <mergeCell ref="A13:A14"/>
    <mergeCell ref="B13:B14"/>
    <mergeCell ref="C13:C14"/>
    <mergeCell ref="D13:D14"/>
    <mergeCell ref="E13:E14"/>
    <mergeCell ref="F13:F14"/>
    <mergeCell ref="G13:G14"/>
    <mergeCell ref="H13:H14"/>
    <mergeCell ref="AB11:AB12"/>
    <mergeCell ref="AC11:AC12"/>
    <mergeCell ref="AD11:AD12"/>
    <mergeCell ref="AE11:AE12"/>
    <mergeCell ref="X11:X12"/>
    <mergeCell ref="Y11:Y12"/>
    <mergeCell ref="Z11:Z12"/>
    <mergeCell ref="AA11:AA12"/>
    <mergeCell ref="Q11:R11"/>
    <mergeCell ref="S11:T11"/>
    <mergeCell ref="U11:V11"/>
    <mergeCell ref="W11:W12"/>
    <mergeCell ref="I11:J11"/>
    <mergeCell ref="K11:L11"/>
    <mergeCell ref="M11:N11"/>
    <mergeCell ref="O11:P11"/>
    <mergeCell ref="AF9:AF10"/>
    <mergeCell ref="AG9:AG10"/>
    <mergeCell ref="A11:A12"/>
    <mergeCell ref="B11:B12"/>
    <mergeCell ref="C11:C12"/>
    <mergeCell ref="D11:D12"/>
    <mergeCell ref="E11:E12"/>
    <mergeCell ref="F11:F12"/>
    <mergeCell ref="G11:G12"/>
    <mergeCell ref="H11:H12"/>
    <mergeCell ref="AB9:AB10"/>
    <mergeCell ref="AC9:AC10"/>
    <mergeCell ref="AD9:AD10"/>
    <mergeCell ref="AE9:AE10"/>
    <mergeCell ref="X9:X10"/>
    <mergeCell ref="Y9:Y10"/>
    <mergeCell ref="Z9:Z10"/>
    <mergeCell ref="AA9:AA10"/>
    <mergeCell ref="Q9:R9"/>
    <mergeCell ref="S9:T9"/>
    <mergeCell ref="U9:V9"/>
    <mergeCell ref="W9:W10"/>
    <mergeCell ref="I9:J9"/>
    <mergeCell ref="K9:L9"/>
    <mergeCell ref="M9:N9"/>
    <mergeCell ref="O9:P9"/>
    <mergeCell ref="AF7:AF8"/>
    <mergeCell ref="AG7:AG8"/>
    <mergeCell ref="A9:A10"/>
    <mergeCell ref="B9:B10"/>
    <mergeCell ref="C9:C10"/>
    <mergeCell ref="D9:D10"/>
    <mergeCell ref="E9:E10"/>
    <mergeCell ref="F9:F10"/>
    <mergeCell ref="G9:G10"/>
    <mergeCell ref="H9:H10"/>
    <mergeCell ref="AB7:AB8"/>
    <mergeCell ref="AC7:AC8"/>
    <mergeCell ref="AD7:AD8"/>
    <mergeCell ref="AE7:AE8"/>
    <mergeCell ref="X7:X8"/>
    <mergeCell ref="Y7:Y8"/>
    <mergeCell ref="Z7:Z8"/>
    <mergeCell ref="AA7:AA8"/>
    <mergeCell ref="Q7:R7"/>
    <mergeCell ref="S7:T7"/>
    <mergeCell ref="U7:V7"/>
    <mergeCell ref="W7:W8"/>
    <mergeCell ref="I7:J7"/>
    <mergeCell ref="K7:L7"/>
    <mergeCell ref="M7:N7"/>
    <mergeCell ref="O7:P7"/>
    <mergeCell ref="E7:E8"/>
    <mergeCell ref="F7:F8"/>
    <mergeCell ref="G7:G8"/>
    <mergeCell ref="H7:H8"/>
    <mergeCell ref="A7:A8"/>
    <mergeCell ref="B7:B8"/>
    <mergeCell ref="C7:C8"/>
    <mergeCell ref="D7:D8"/>
    <mergeCell ref="U5:V5"/>
    <mergeCell ref="S4:T4"/>
    <mergeCell ref="U4:V4"/>
    <mergeCell ref="W4:W6"/>
    <mergeCell ref="AC4:AC6"/>
    <mergeCell ref="AD4:AD6"/>
    <mergeCell ref="X4:X6"/>
    <mergeCell ref="Y4:Y6"/>
    <mergeCell ref="Z4:Z6"/>
    <mergeCell ref="AA4:AA6"/>
    <mergeCell ref="K5:L5"/>
    <mergeCell ref="M5:N5"/>
    <mergeCell ref="O5:P5"/>
    <mergeCell ref="Q5:R5"/>
    <mergeCell ref="S5:T5"/>
    <mergeCell ref="K6:L6"/>
    <mergeCell ref="M6:N6"/>
    <mergeCell ref="O6:P6"/>
    <mergeCell ref="Q6:R6"/>
    <mergeCell ref="W3:Z3"/>
    <mergeCell ref="AA3:AD3"/>
    <mergeCell ref="AE3:AG3"/>
    <mergeCell ref="AB4:AB6"/>
    <mergeCell ref="AF4:AF6"/>
    <mergeCell ref="AG4:AG6"/>
    <mergeCell ref="AE4:AE6"/>
    <mergeCell ref="D4:D6"/>
    <mergeCell ref="E4:E6"/>
    <mergeCell ref="F4:F6"/>
    <mergeCell ref="G4:G6"/>
    <mergeCell ref="H4:H6"/>
    <mergeCell ref="I6:J6"/>
    <mergeCell ref="R2:V2"/>
    <mergeCell ref="A3:A6"/>
    <mergeCell ref="B3:B6"/>
    <mergeCell ref="C3:C6"/>
    <mergeCell ref="D3:H3"/>
    <mergeCell ref="J3:V3"/>
    <mergeCell ref="S6:T6"/>
    <mergeCell ref="U6:V6"/>
    <mergeCell ref="Q4:R4"/>
    <mergeCell ref="I5:J5"/>
    <mergeCell ref="M4:N4"/>
    <mergeCell ref="O4:P4"/>
    <mergeCell ref="I4:J4"/>
    <mergeCell ref="K4:L4"/>
    <mergeCell ref="E1:O1"/>
    <mergeCell ref="E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5">
      <selection activeCell="C7" sqref="C7:C8"/>
    </sheetView>
  </sheetViews>
  <sheetFormatPr defaultColWidth="9.140625" defaultRowHeight="15"/>
  <cols>
    <col min="1" max="1" width="4.7109375" style="0" customWidth="1"/>
    <col min="2" max="2" width="18.7109375" style="0" customWidth="1"/>
    <col min="3" max="3" width="10.57421875" style="0" customWidth="1"/>
    <col min="4" max="4" width="5.00390625" style="0" customWidth="1"/>
    <col min="5" max="5" width="5.421875" style="0" customWidth="1"/>
    <col min="6" max="6" width="4.00390625" style="0" customWidth="1"/>
    <col min="7" max="7" width="5.28125" style="0" customWidth="1"/>
    <col min="8" max="8" width="6.00390625" style="0" customWidth="1"/>
    <col min="9" max="9" width="3.7109375" style="0" customWidth="1"/>
    <col min="10" max="11" width="3.57421875" style="0" customWidth="1"/>
    <col min="12" max="13" width="3.8515625" style="0" customWidth="1"/>
    <col min="14" max="14" width="3.7109375" style="0" customWidth="1"/>
    <col min="15" max="15" width="3.57421875" style="0" customWidth="1"/>
    <col min="16" max="16" width="4.421875" style="0" customWidth="1"/>
    <col min="17" max="17" width="3.57421875" style="0" customWidth="1"/>
    <col min="18" max="18" width="3.8515625" style="0" customWidth="1"/>
    <col min="19" max="19" width="2.8515625" style="0" customWidth="1"/>
    <col min="20" max="20" width="4.8515625" style="0" customWidth="1"/>
    <col min="21" max="21" width="3.8515625" style="0" customWidth="1"/>
    <col min="22" max="22" width="3.28125" style="0" customWidth="1"/>
    <col min="23" max="23" width="4.421875" style="0" customWidth="1"/>
    <col min="24" max="24" width="4.8515625" style="0" customWidth="1"/>
    <col min="25" max="25" width="4.57421875" style="0" customWidth="1"/>
    <col min="26" max="26" width="5.140625" style="0" customWidth="1"/>
    <col min="27" max="29" width="4.140625" style="0" customWidth="1"/>
    <col min="30" max="30" width="6.00390625" style="0" bestFit="1" customWidth="1"/>
    <col min="31" max="31" width="5.8515625" style="0" customWidth="1"/>
    <col min="32" max="32" width="16.421875" style="0" customWidth="1"/>
    <col min="33" max="33" width="22.421875" style="0" customWidth="1"/>
  </cols>
  <sheetData>
    <row r="1" spans="5:28" ht="17.25">
      <c r="E1" s="12" t="s">
        <v>22</v>
      </c>
      <c r="F1" s="12"/>
      <c r="G1" s="12"/>
      <c r="H1" s="12"/>
      <c r="I1" s="12"/>
      <c r="J1" s="12"/>
      <c r="K1" s="12"/>
      <c r="L1" s="12"/>
      <c r="M1" s="12"/>
      <c r="N1" s="12"/>
      <c r="O1" s="12"/>
      <c r="X1" s="2" t="s">
        <v>64</v>
      </c>
      <c r="Y1" s="2"/>
      <c r="Z1" s="2"/>
      <c r="AA1" s="2"/>
      <c r="AB1" s="2"/>
    </row>
    <row r="2" spans="2:22" ht="17.25">
      <c r="B2" t="s">
        <v>83</v>
      </c>
      <c r="E2" s="5" t="s">
        <v>23</v>
      </c>
      <c r="F2" s="5"/>
      <c r="G2" s="5"/>
      <c r="H2" s="5"/>
      <c r="I2" s="5"/>
      <c r="J2" s="5"/>
      <c r="K2" s="5"/>
      <c r="L2" s="5"/>
      <c r="M2" s="5"/>
      <c r="N2" s="5"/>
      <c r="O2" s="5"/>
      <c r="R2" s="2" t="s">
        <v>63</v>
      </c>
      <c r="S2" s="2"/>
      <c r="T2" s="2"/>
      <c r="U2" s="2"/>
      <c r="V2" s="2"/>
    </row>
    <row r="3" spans="1:33" ht="15">
      <c r="A3" s="2" t="s">
        <v>5</v>
      </c>
      <c r="B3" s="2" t="s">
        <v>20</v>
      </c>
      <c r="C3" s="2" t="s">
        <v>35</v>
      </c>
      <c r="D3" s="10" t="s">
        <v>0</v>
      </c>
      <c r="E3" s="10"/>
      <c r="F3" s="10"/>
      <c r="G3" s="10"/>
      <c r="H3" s="10"/>
      <c r="I3" s="1"/>
      <c r="J3" s="2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0" t="s">
        <v>2</v>
      </c>
      <c r="X3" s="10"/>
      <c r="Y3" s="10"/>
      <c r="Z3" s="10"/>
      <c r="AA3" s="10" t="s">
        <v>3</v>
      </c>
      <c r="AB3" s="10"/>
      <c r="AC3" s="10"/>
      <c r="AD3" s="10"/>
      <c r="AE3" s="2" t="s">
        <v>4</v>
      </c>
      <c r="AF3" s="2"/>
      <c r="AG3" s="2"/>
    </row>
    <row r="4" spans="1:33" ht="162" customHeight="1">
      <c r="A4" s="2"/>
      <c r="B4" s="2"/>
      <c r="C4" s="2"/>
      <c r="D4" s="2" t="str">
        <f>Sheet2!AA4</f>
        <v>TUT</v>
      </c>
      <c r="E4" s="2" t="str">
        <f>Sheet2!AB4</f>
        <v>TUP</v>
      </c>
      <c r="F4" s="2" t="str">
        <f>Sheet2!AC4</f>
        <v>CGP</v>
      </c>
      <c r="G4" s="2" t="str">
        <f>Sheet2!AD4</f>
        <v>CGPA</v>
      </c>
      <c r="H4" s="2" t="str">
        <f>Sheet1!AE4</f>
        <v>UCCO</v>
      </c>
      <c r="I4" s="3" t="s">
        <v>74</v>
      </c>
      <c r="J4" s="3"/>
      <c r="K4" s="3" t="s">
        <v>84</v>
      </c>
      <c r="L4" s="3"/>
      <c r="M4" s="3" t="s">
        <v>86</v>
      </c>
      <c r="N4" s="3"/>
      <c r="O4" s="3" t="s">
        <v>88</v>
      </c>
      <c r="P4" s="3"/>
      <c r="Q4" s="3" t="s">
        <v>90</v>
      </c>
      <c r="R4" s="3"/>
      <c r="S4" s="3" t="s">
        <v>49</v>
      </c>
      <c r="T4" s="3"/>
      <c r="U4" s="3" t="s">
        <v>75</v>
      </c>
      <c r="V4" s="3"/>
      <c r="W4" s="2" t="s">
        <v>33</v>
      </c>
      <c r="X4" s="2" t="s">
        <v>34</v>
      </c>
      <c r="Y4" s="2" t="s">
        <v>9</v>
      </c>
      <c r="Z4" s="2" t="s">
        <v>10</v>
      </c>
      <c r="AA4" s="2" t="str">
        <f>Sheet2!AA4</f>
        <v>TUT</v>
      </c>
      <c r="AB4" s="2" t="str">
        <f>Sheet2!AB4</f>
        <v>TUP</v>
      </c>
      <c r="AC4" s="2" t="str">
        <f>Sheet2!AC4</f>
        <v>CGP</v>
      </c>
      <c r="AD4" s="2" t="str">
        <f>Sheet2!AD4</f>
        <v>CGPA</v>
      </c>
      <c r="AE4" s="8" t="str">
        <f>Sheet2!AE4</f>
        <v>UCCO</v>
      </c>
      <c r="AF4" s="8" t="s">
        <v>19</v>
      </c>
      <c r="AG4" s="2" t="s">
        <v>21</v>
      </c>
    </row>
    <row r="5" spans="1:33" ht="15">
      <c r="A5" s="2"/>
      <c r="B5" s="2"/>
      <c r="C5" s="2"/>
      <c r="D5" s="2"/>
      <c r="E5" s="2"/>
      <c r="F5" s="2"/>
      <c r="G5" s="2"/>
      <c r="H5" s="2"/>
      <c r="I5" s="9" t="s">
        <v>66</v>
      </c>
      <c r="J5" s="9"/>
      <c r="K5" s="9" t="s">
        <v>85</v>
      </c>
      <c r="L5" s="9"/>
      <c r="M5" s="9" t="s">
        <v>87</v>
      </c>
      <c r="N5" s="9"/>
      <c r="O5" s="2" t="s">
        <v>89</v>
      </c>
      <c r="P5" s="2"/>
      <c r="Q5" s="2" t="s">
        <v>130</v>
      </c>
      <c r="R5" s="2"/>
      <c r="S5" s="2" t="s">
        <v>128</v>
      </c>
      <c r="T5" s="2"/>
      <c r="U5" s="2" t="s">
        <v>129</v>
      </c>
      <c r="V5" s="2"/>
      <c r="W5" s="2"/>
      <c r="X5" s="2"/>
      <c r="Y5" s="2"/>
      <c r="Z5" s="2"/>
      <c r="AA5" s="2"/>
      <c r="AB5" s="2"/>
      <c r="AC5" s="2"/>
      <c r="AD5" s="2"/>
      <c r="AE5" s="8"/>
      <c r="AF5" s="8"/>
      <c r="AG5" s="2"/>
    </row>
    <row r="6" spans="1:33" ht="15">
      <c r="A6" s="2"/>
      <c r="B6" s="2"/>
      <c r="C6" s="2"/>
      <c r="D6" s="2"/>
      <c r="E6" s="2"/>
      <c r="F6" s="2"/>
      <c r="G6" s="2"/>
      <c r="H6" s="2"/>
      <c r="I6" s="2">
        <v>3</v>
      </c>
      <c r="J6" s="2"/>
      <c r="K6" s="2">
        <v>3</v>
      </c>
      <c r="L6" s="2"/>
      <c r="M6" s="2">
        <v>3</v>
      </c>
      <c r="N6" s="2"/>
      <c r="O6" s="2">
        <v>3</v>
      </c>
      <c r="P6" s="2"/>
      <c r="Q6" s="2">
        <v>3</v>
      </c>
      <c r="R6" s="2"/>
      <c r="S6" s="2">
        <v>2</v>
      </c>
      <c r="T6" s="2"/>
      <c r="U6" s="2">
        <v>3</v>
      </c>
      <c r="V6" s="2"/>
      <c r="W6" s="2"/>
      <c r="X6" s="2"/>
      <c r="Y6" s="2"/>
      <c r="Z6" s="2"/>
      <c r="AA6" s="2"/>
      <c r="AB6" s="2"/>
      <c r="AC6" s="2"/>
      <c r="AD6" s="2"/>
      <c r="AE6" s="8"/>
      <c r="AF6" s="8"/>
      <c r="AG6" s="2"/>
    </row>
    <row r="7" spans="1:33" ht="15">
      <c r="A7" s="2">
        <v>1</v>
      </c>
      <c r="B7" s="2" t="s">
        <v>152</v>
      </c>
      <c r="C7" s="11" t="s">
        <v>146</v>
      </c>
      <c r="D7" s="2">
        <f>Sheet4!AA7</f>
        <v>66</v>
      </c>
      <c r="E7" s="2">
        <f>Sheet4!AB7</f>
        <v>74</v>
      </c>
      <c r="F7" s="2">
        <f>Sheet4!AC7</f>
        <v>271</v>
      </c>
      <c r="G7" s="6">
        <f>Sheet4!AD7</f>
        <v>4.106060606060606</v>
      </c>
      <c r="H7" s="2">
        <f>Sheet4!AE7</f>
        <v>0</v>
      </c>
      <c r="I7" s="2">
        <v>45</v>
      </c>
      <c r="J7" s="2"/>
      <c r="K7" s="2">
        <v>48</v>
      </c>
      <c r="L7" s="2"/>
      <c r="M7" s="2">
        <v>57</v>
      </c>
      <c r="N7" s="2"/>
      <c r="O7" s="2">
        <v>63</v>
      </c>
      <c r="P7" s="2"/>
      <c r="Q7" s="2">
        <v>57</v>
      </c>
      <c r="R7" s="2"/>
      <c r="S7" s="2">
        <v>53</v>
      </c>
      <c r="T7" s="2"/>
      <c r="U7" s="2">
        <v>71</v>
      </c>
      <c r="V7" s="2"/>
      <c r="W7" s="2">
        <f>SUM(I$6:$U$6)</f>
        <v>20</v>
      </c>
      <c r="X7" s="2">
        <f>SUMIF(I7:U7,"&gt;39.5",Sheet2!I$6:Sheet2!$U$6)</f>
        <v>20</v>
      </c>
      <c r="Y7" s="2">
        <f>SUM(I$6*J8,K$6*L8,$M$6*N8,$O$6*P8,$Q$6*R8,$S$6*T8,$U$6*V8)</f>
        <v>63</v>
      </c>
      <c r="Z7" s="6">
        <f>Y7/W7</f>
        <v>3.15</v>
      </c>
      <c r="AA7" s="2">
        <f>Sheet4!AA7+W7</f>
        <v>86</v>
      </c>
      <c r="AB7" s="2">
        <f>Sheet4!$AB$7+X7</f>
        <v>94</v>
      </c>
      <c r="AC7" s="2">
        <f>Sheet4!AC7+Y7</f>
        <v>334</v>
      </c>
      <c r="AD7" s="6">
        <f>AC7/AA7</f>
        <v>3.883720930232558</v>
      </c>
      <c r="AE7" s="2">
        <f>Sheet4!AE7</f>
        <v>0</v>
      </c>
      <c r="AF7" s="2" t="str">
        <f>IF(AD7&gt;1,"GOOD STANDING","PROBATION")</f>
        <v>GOOD STANDING</v>
      </c>
      <c r="AG7" s="2" t="str">
        <f>IF(AD7&gt;4.49,"FIRST CLASS",IF(AD7&gt;3.49,"SECOND CLASS UPPER",IF(AD7&gt;2.49,"SECOND CLASS LOWER",IF(AD7&gt;1.49,"THIRD CLASS",IF(AD7&gt;0.99,"PASS",SHAKE)))))</f>
        <v>SECOND CLASS UPPER</v>
      </c>
    </row>
    <row r="8" spans="1:33" ht="15">
      <c r="A8" s="2"/>
      <c r="B8" s="2"/>
      <c r="C8" s="2"/>
      <c r="D8" s="2"/>
      <c r="E8" s="2"/>
      <c r="F8" s="2"/>
      <c r="G8" s="6"/>
      <c r="H8" s="2"/>
      <c r="I8" t="str">
        <f>IF(I7&gt;69.5,"A",IF(I7&gt;59.5,"B",IF(I7&gt;49.5,"C",IF(I7&gt;44.5,"D",IF(I7&gt;39.5,"E","F")))))</f>
        <v>D</v>
      </c>
      <c r="J8" t="str">
        <f>IF(I7&gt;69.5,"5",IF(I7&gt;59.5,"4",IF(I7&gt;49.5,"3",IF(I7&gt;44.5,"2",IF(I7&gt;39.5,"1","0")))))</f>
        <v>2</v>
      </c>
      <c r="K8" t="s">
        <v>133</v>
      </c>
      <c r="L8" t="str">
        <f>IF(K7&gt;69.5,"5",IF(K7&gt;59.5,"4",IF(K7&gt;49.5,"3",IF(K7&gt;44.5,"2",IF(K7&gt;39.5,"1","0")))))</f>
        <v>2</v>
      </c>
      <c r="M8" t="str">
        <f>IF(M7&gt;69.5,"A",IF(M7&gt;59.5,"B",IF(M7&gt;49.5,"C",IF(M7&gt;44.5,"D",IF(M7&gt;39.5,"E","F")))))</f>
        <v>C</v>
      </c>
      <c r="N8" t="str">
        <f>IF(M7&gt;69.5,"5",IF(M7&gt;59.5,"4",IF(M7&gt;49.5,"3",IF(M7&gt;44.5,"2",IF(M7&gt;39.5,"1","0")))))</f>
        <v>3</v>
      </c>
      <c r="O8" t="str">
        <f>IF(O7&gt;69.5,"A",IF(O7&gt;59.5,"B",IF(O7&gt;49.5,"C",IF(O7&gt;44.5,"D",IF(O7&gt;39.5,"E","F")))))</f>
        <v>B</v>
      </c>
      <c r="P8" t="str">
        <f>IF(O7&gt;69.5,"5",IF(O7&gt;59.5,"4",IF(O7&gt;49.5,"3",IF(O7&gt;44.5,"2",IF(O7&gt;39.5,"1","0")))))</f>
        <v>4</v>
      </c>
      <c r="Q8" t="str">
        <f>IF(Q7&gt;69.5,"A",IF(Q7&gt;59.5,"B",IF(Q7&gt;49.5,"C",IF(Q7&gt;44.5,"D",IF(Q7&gt;39.5,"E","F")))))</f>
        <v>C</v>
      </c>
      <c r="R8" t="str">
        <f>IF(Q7&gt;69.5,"5",IF(Q7&gt;59.5,"4",IF(Q7&gt;49.5,"3",IF(Q7&gt;44.5,"2",IF(Q7&gt;39.5,"1","0")))))</f>
        <v>3</v>
      </c>
      <c r="S8" t="str">
        <f>IF(S7&gt;69.5,"A",IF(S7&gt;59.5,"B",IF(S7&gt;49.5,"C",IF(S7&gt;44.5,"D",IF(S7&gt;39.5,"E","F")))))</f>
        <v>C</v>
      </c>
      <c r="T8" t="str">
        <f>IF(S7&gt;69.5,"5",IF(S7&gt;59.5,"4",IF(S7&gt;49.5,"3",IF(S7&gt;44.5,"2",IF(S7&gt;39.5,"1","0")))))</f>
        <v>3</v>
      </c>
      <c r="U8" t="str">
        <f>IF(U7&gt;69.5,"A",IF(U7&gt;59.5,"B",IF(U7&gt;49.5,"C",IF(U7&gt;44.5,"D",IF(U7&gt;39.5,"E","F")))))</f>
        <v>A</v>
      </c>
      <c r="V8" t="str">
        <f>IF(U7&gt;69.5,"5",IF(U7&gt;59.5,"4",IF(U7&gt;49.5,"3",IF(U7&gt;44.5,"2",IF(U7&gt;39.5,"1","0")))))</f>
        <v>5</v>
      </c>
      <c r="W8" s="2"/>
      <c r="X8" s="2"/>
      <c r="Y8" s="2"/>
      <c r="Z8" s="6"/>
      <c r="AA8" s="2"/>
      <c r="AB8" s="2"/>
      <c r="AC8" s="2"/>
      <c r="AD8" s="6"/>
      <c r="AE8" s="2"/>
      <c r="AF8" s="2"/>
      <c r="AG8" s="2"/>
    </row>
    <row r="9" spans="1:33" ht="15">
      <c r="A9" s="2">
        <v>2</v>
      </c>
      <c r="B9" s="2" t="s">
        <v>141</v>
      </c>
      <c r="C9" s="11" t="s">
        <v>147</v>
      </c>
      <c r="D9" s="2">
        <f>Sheet4!AA9</f>
        <v>66</v>
      </c>
      <c r="E9" s="2">
        <f>Sheet4!AB9</f>
        <v>74</v>
      </c>
      <c r="F9" s="2">
        <f>Sheet4!AC9</f>
        <v>270</v>
      </c>
      <c r="G9" s="6">
        <f>Sheet4!AD9</f>
        <v>4.090909090909091</v>
      </c>
      <c r="H9" s="2">
        <f>Sheet4!AE9</f>
        <v>0</v>
      </c>
      <c r="I9" s="2">
        <v>45</v>
      </c>
      <c r="J9" s="2"/>
      <c r="K9" s="2">
        <v>49</v>
      </c>
      <c r="L9" s="2"/>
      <c r="M9" s="2">
        <v>57</v>
      </c>
      <c r="N9" s="2"/>
      <c r="O9" s="2">
        <v>66</v>
      </c>
      <c r="P9" s="2"/>
      <c r="Q9" s="2">
        <v>57</v>
      </c>
      <c r="R9" s="2"/>
      <c r="S9" s="2">
        <v>57</v>
      </c>
      <c r="T9" s="2"/>
      <c r="U9" s="2">
        <v>76</v>
      </c>
      <c r="V9" s="2"/>
      <c r="W9" s="2">
        <f>SUM(I$6:$U$6)</f>
        <v>20</v>
      </c>
      <c r="X9" s="2">
        <f>SUMIF(I9:U9,"&gt;39.5",Sheet2!I$6:Sheet2!$U$6)</f>
        <v>20</v>
      </c>
      <c r="Y9" s="2">
        <f>SUM(I$6*J10,K$6*L10,$M$6*N10,$O$6*P10,$Q$6*R10,$S$6*T10,$U$6*V10)</f>
        <v>63</v>
      </c>
      <c r="Z9" s="6">
        <f>Y9/W9</f>
        <v>3.15</v>
      </c>
      <c r="AA9" s="2">
        <f>Sheet4!AA9+W9</f>
        <v>86</v>
      </c>
      <c r="AB9" s="2">
        <f>Sheet4!$AB$7+X9</f>
        <v>94</v>
      </c>
      <c r="AC9" s="2">
        <f>Sheet4!AC9+Y9</f>
        <v>333</v>
      </c>
      <c r="AD9" s="6">
        <f>AC9/AA9</f>
        <v>3.872093023255814</v>
      </c>
      <c r="AE9" s="2">
        <f>Sheet4!AE9</f>
        <v>0</v>
      </c>
      <c r="AF9" s="2" t="str">
        <f>IF(AD9&gt;1,"GOOD STANDING","PROBATION")</f>
        <v>GOOD STANDING</v>
      </c>
      <c r="AG9" s="2" t="str">
        <f>IF(AD9&gt;4.49,"FIRST CLASS",IF(AD9&gt;3.49,"SECOND CLASS UPPER",IF(AD9&gt;2.49,"SECOND CLASS LOWER",IF(AD9&gt;1.49,"THIRD CLASS",IF(AD9&gt;0.99,"PASS",SHAKE)))))</f>
        <v>SECOND CLASS UPPER</v>
      </c>
    </row>
    <row r="10" spans="1:33" ht="15">
      <c r="A10" s="2"/>
      <c r="B10" s="2"/>
      <c r="C10" s="2"/>
      <c r="D10" s="2"/>
      <c r="E10" s="2"/>
      <c r="F10" s="2"/>
      <c r="G10" s="6"/>
      <c r="H10" s="2"/>
      <c r="I10" t="str">
        <f>IF(I9&gt;69.5,"A",IF(I9&gt;59.5,"B",IF(I9&gt;49.5,"C",IF(I9&gt;44.5,"D",IF(I9&gt;39.5,"E","F")))))</f>
        <v>D</v>
      </c>
      <c r="J10" t="str">
        <f>IF(I9&gt;69.5,"5",IF(I9&gt;59.5,"4",IF(I9&gt;49.5,"3",IF(I9&gt;44.5,"2",IF(I9&gt;39.5,"1","0")))))</f>
        <v>2</v>
      </c>
      <c r="K10" t="str">
        <f>IF(K9&gt;69.5,"A",IF(K9&gt;59.5,"B",IF(K9&gt;49.5,"C",IF(K9&gt;44.5,"D",IF(K9&gt;39.5,"E","F")))))</f>
        <v>D</v>
      </c>
      <c r="L10" t="str">
        <f>IF(K9&gt;69.5,"5",IF(K9&gt;59.5,"4",IF(K9&gt;49.5,"3",IF(K9&gt;44.5,"2",IF(K9&gt;39.5,"1","0")))))</f>
        <v>2</v>
      </c>
      <c r="M10" t="str">
        <f>IF(M9&gt;69.5,"A",IF(M9&gt;59.5,"B",IF(M9&gt;49.5,"C",IF(M9&gt;44.5,"D",IF(M9&gt;39.5,"E","F")))))</f>
        <v>C</v>
      </c>
      <c r="N10" t="str">
        <f>IF(M9&gt;69.5,"5",IF(M9&gt;59.5,"4",IF(M9&gt;49.5,"3",IF(M9&gt;44.5,"2",IF(M9&gt;39.5,"1","0")))))</f>
        <v>3</v>
      </c>
      <c r="O10" t="str">
        <f>IF(O9&gt;69.5,"A",IF(O9&gt;59.5,"B",IF(O9&gt;49.5,"C",IF(O9&gt;44.5,"D",IF(O9&gt;39.5,"E","F")))))</f>
        <v>B</v>
      </c>
      <c r="P10" t="str">
        <f>IF(O9&gt;69.5,"5",IF(O9&gt;59.5,"4",IF(O9&gt;49.5,"3",IF(O9&gt;44.5,"2",IF(O9&gt;39.5,"1","0")))))</f>
        <v>4</v>
      </c>
      <c r="Q10" t="str">
        <f>IF(Q9&gt;69.5,"A",IF(Q9&gt;59.5,"B",IF(Q9&gt;49.5,"C",IF(Q9&gt;44.5,"D",IF(Q9&gt;39.5,"E","F")))))</f>
        <v>C</v>
      </c>
      <c r="R10" t="str">
        <f>IF(Q9&gt;69.5,"5",IF(Q9&gt;59.5,"4",IF(Q9&gt;49.5,"3",IF(Q9&gt;44.5,"2",IF(Q9&gt;39.5,"1","0")))))</f>
        <v>3</v>
      </c>
      <c r="S10" t="str">
        <f>IF(S9&gt;69.5,"A",IF(S9&gt;59.5,"B",IF(S9&gt;49.5,"C",IF(S9&gt;44.5,"D",IF(S9&gt;39.5,"E","F")))))</f>
        <v>C</v>
      </c>
      <c r="T10" t="str">
        <f>IF(S9&gt;69.5,"5",IF(S9&gt;59.5,"4",IF(S9&gt;49.5,"3",IF(S9&gt;44.5,"2",IF(S9&gt;39.5,"1","0")))))</f>
        <v>3</v>
      </c>
      <c r="U10" t="str">
        <f>IF(U9&gt;69.5,"A",IF(U9&gt;59.5,"B",IF(U9&gt;49.5,"C",IF(U9&gt;44.5,"D",IF(U9&gt;39.5,"E","F")))))</f>
        <v>A</v>
      </c>
      <c r="V10" t="str">
        <f>IF(U9&gt;69.5,"5",IF(U9&gt;59.5,"4",IF(U9&gt;49.5,"3",IF(U9&gt;44.5,"2",IF(U9&gt;39.5,"1","0")))))</f>
        <v>5</v>
      </c>
      <c r="W10" s="2"/>
      <c r="X10" s="2"/>
      <c r="Y10" s="2"/>
      <c r="Z10" s="6"/>
      <c r="AA10" s="2"/>
      <c r="AB10" s="2"/>
      <c r="AC10" s="2"/>
      <c r="AD10" s="6"/>
      <c r="AE10" s="2"/>
      <c r="AF10" s="2"/>
      <c r="AG10" s="2"/>
    </row>
    <row r="11" spans="1:33" ht="15">
      <c r="A11" s="2">
        <v>3</v>
      </c>
      <c r="B11" s="2" t="s">
        <v>140</v>
      </c>
      <c r="C11" s="11" t="s">
        <v>148</v>
      </c>
      <c r="D11" s="2">
        <f>Sheet4!AA11</f>
        <v>66</v>
      </c>
      <c r="E11" s="2">
        <f>Sheet4!AB11</f>
        <v>65</v>
      </c>
      <c r="F11" s="2">
        <f>Sheet4!AC11</f>
        <v>227</v>
      </c>
      <c r="G11" s="6">
        <f>Sheet4!AD11</f>
        <v>3.4393939393939394</v>
      </c>
      <c r="H11" s="2">
        <f>Sheet4!AE11</f>
        <v>9</v>
      </c>
      <c r="I11" s="2">
        <v>54</v>
      </c>
      <c r="J11" s="2"/>
      <c r="K11" s="2">
        <v>78</v>
      </c>
      <c r="L11" s="2"/>
      <c r="M11" s="2">
        <v>54</v>
      </c>
      <c r="N11" s="2"/>
      <c r="O11" s="2">
        <v>67</v>
      </c>
      <c r="P11" s="2"/>
      <c r="Q11" s="2">
        <v>80</v>
      </c>
      <c r="R11" s="2"/>
      <c r="S11" s="2">
        <v>67</v>
      </c>
      <c r="T11" s="2"/>
      <c r="U11" s="2">
        <v>65</v>
      </c>
      <c r="V11" s="2"/>
      <c r="W11" s="2">
        <f>SUM(I$6:$U$6)</f>
        <v>20</v>
      </c>
      <c r="X11" s="2">
        <f>SUMIF(I11:U11,"&gt;39.5",Sheet2!I$6:Sheet2!$U$6)</f>
        <v>20</v>
      </c>
      <c r="Y11" s="2">
        <f>SUM(I$6*J12,K$6*L12,$M$6*N12,$O$6*P12,$Q$6*R12,$S$6*T12,$U$6*V12)</f>
        <v>80</v>
      </c>
      <c r="Z11" s="6">
        <f>Y11/W11</f>
        <v>4</v>
      </c>
      <c r="AA11" s="2">
        <f>Sheet4!AA11+W11</f>
        <v>86</v>
      </c>
      <c r="AB11" s="2">
        <f>Sheet4!$AB$7+X11</f>
        <v>94</v>
      </c>
      <c r="AC11" s="2">
        <f>Sheet4!AC11+Y11</f>
        <v>307</v>
      </c>
      <c r="AD11" s="6">
        <f>AC11/AA11</f>
        <v>3.5697674418604652</v>
      </c>
      <c r="AE11" s="2">
        <f>Sheet4!AE11</f>
        <v>9</v>
      </c>
      <c r="AF11" s="2" t="str">
        <f>IF(AD11&gt;1,"GOOD STANDING","PROBATION")</f>
        <v>GOOD STANDING</v>
      </c>
      <c r="AG11" s="2" t="str">
        <f>IF(AD11&gt;4.49,"FIRST CLASS",IF(AD11&gt;3.49,"SECOND CLASS UPPER",IF(AD11&gt;2.49,"SECOND CLASS LOWER",IF(AD11&gt;1.49,"THIRD CLASS",IF(AD11&gt;0.99,"PASS",SHAKE)))))</f>
        <v>SECOND CLASS UPPER</v>
      </c>
    </row>
    <row r="12" spans="1:33" ht="15">
      <c r="A12" s="2"/>
      <c r="B12" s="2"/>
      <c r="C12" s="2"/>
      <c r="D12" s="2"/>
      <c r="E12" s="2"/>
      <c r="F12" s="2"/>
      <c r="G12" s="6"/>
      <c r="H12" s="2"/>
      <c r="I12" t="str">
        <f>IF(I11&gt;69.5,"A",IF(I11&gt;59.5,"B",IF(I11&gt;49.5,"C",IF(I11&gt;44.5,"D",IF(I11&gt;39.5,"E","F")))))</f>
        <v>C</v>
      </c>
      <c r="J12" t="str">
        <f>IF(I11&gt;69.5,"5",IF(I11&gt;59.5,"4",IF(I11&gt;49.5,"3",IF(I11&gt;44.5,"2",IF(I11&gt;39.5,"1","0")))))</f>
        <v>3</v>
      </c>
      <c r="K12" t="str">
        <f>IF(K11&gt;69.5,"A",IF(K11&gt;59.5,"B",IF(K11&gt;49.5,"C",IF(K11&gt;44.5,"D",IF(K11&gt;39.5,"E","F")))))</f>
        <v>A</v>
      </c>
      <c r="L12" t="str">
        <f>IF(K11&gt;69.5,"5",IF(K11&gt;59.5,"4",IF(K11&gt;49.5,"3",IF(K11&gt;44.5,"2",IF(K11&gt;39.5,"1","0")))))</f>
        <v>5</v>
      </c>
      <c r="M12" t="str">
        <f>IF(M11&gt;69.5,"A",IF(M11&gt;59.5,"B",IF(M11&gt;49.5,"C",IF(M11&gt;44.5,"D",IF(M11&gt;39.5,"E","F")))))</f>
        <v>C</v>
      </c>
      <c r="N12" t="str">
        <f>IF(M11&gt;69.5,"5",IF(M11&gt;59.5,"4",IF(M11&gt;49.5,"3",IF(M11&gt;44.5,"2",IF(M11&gt;39.5,"1","0")))))</f>
        <v>3</v>
      </c>
      <c r="O12" t="str">
        <f>IF(O11&gt;69.5,"A",IF(O11&gt;59.5,"B",IF(O11&gt;49.5,"C",IF(O11&gt;44.5,"D",IF(O11&gt;39.5,"E","F")))))</f>
        <v>B</v>
      </c>
      <c r="P12" t="str">
        <f>IF(O11&gt;69.5,"5",IF(O11&gt;59.5,"4",IF(O11&gt;49.5,"3",IF(O11&gt;44.5,"2",IF(O11&gt;39.5,"1","0")))))</f>
        <v>4</v>
      </c>
      <c r="Q12" t="str">
        <f>IF(Q11&gt;69.5,"A",IF(Q11&gt;59.5,"B",IF(Q11&gt;49.5,"C",IF(Q11&gt;44.5,"D",IF(Q11&gt;39.5,"E","F")))))</f>
        <v>A</v>
      </c>
      <c r="R12" t="str">
        <f>IF(Q11&gt;69.5,"5",IF(Q11&gt;59.5,"4",IF(Q11&gt;49.5,"3",IF(Q11&gt;44.5,"2",IF(Q11&gt;39.5,"1","0")))))</f>
        <v>5</v>
      </c>
      <c r="S12" t="str">
        <f>IF(S11&gt;69.5,"A",IF(S11&gt;59.5,"B",IF(S11&gt;49.5,"C",IF(S11&gt;44.5,"D",IF(S11&gt;39.5,"E","F")))))</f>
        <v>B</v>
      </c>
      <c r="T12" t="str">
        <f>IF(S11&gt;69.5,"5",IF(S11&gt;59.5,"4",IF(S11&gt;49.5,"3",IF(S11&gt;44.5,"2",IF(S11&gt;39.5,"1","0")))))</f>
        <v>4</v>
      </c>
      <c r="U12" t="str">
        <f>IF(U11&gt;69.5,"A",IF(U11&gt;59.5,"B",IF(U11&gt;49.5,"C",IF(U11&gt;44.5,"D",IF(U11&gt;39.5,"E","F")))))</f>
        <v>B</v>
      </c>
      <c r="V12" t="str">
        <f>IF(U11&gt;69.5,"5",IF(U11&gt;59.5,"4",IF(U11&gt;49.5,"3",IF(U11&gt;44.5,"2",IF(U11&gt;39.5,"1","0")))))</f>
        <v>4</v>
      </c>
      <c r="W12" s="2"/>
      <c r="X12" s="2"/>
      <c r="Y12" s="2"/>
      <c r="Z12" s="6"/>
      <c r="AA12" s="2"/>
      <c r="AB12" s="2"/>
      <c r="AC12" s="2"/>
      <c r="AD12" s="6"/>
      <c r="AE12" s="2"/>
      <c r="AF12" s="2"/>
      <c r="AG12" s="2"/>
    </row>
    <row r="13" spans="1:33" ht="15">
      <c r="A13" s="2">
        <v>4</v>
      </c>
      <c r="B13" s="2" t="s">
        <v>143</v>
      </c>
      <c r="C13" s="11" t="s">
        <v>149</v>
      </c>
      <c r="D13" s="2">
        <f>Sheet4!AA13</f>
        <v>66</v>
      </c>
      <c r="E13" s="2">
        <f>Sheet4!AB13</f>
        <v>74</v>
      </c>
      <c r="F13" s="2">
        <f>Sheet4!AC13</f>
        <v>230</v>
      </c>
      <c r="G13" s="6">
        <f>Sheet4!AD13</f>
        <v>3.484848484848485</v>
      </c>
      <c r="H13" s="2">
        <f>Sheet4!AE13</f>
        <v>0</v>
      </c>
      <c r="I13" s="2">
        <v>56</v>
      </c>
      <c r="J13" s="2"/>
      <c r="K13" s="2">
        <v>45</v>
      </c>
      <c r="L13" s="2"/>
      <c r="M13" s="2">
        <v>67</v>
      </c>
      <c r="N13" s="2"/>
      <c r="O13" s="2">
        <v>70</v>
      </c>
      <c r="P13" s="2"/>
      <c r="Q13" s="2">
        <v>56</v>
      </c>
      <c r="R13" s="2"/>
      <c r="S13" s="2">
        <v>55</v>
      </c>
      <c r="T13" s="2"/>
      <c r="U13" s="2">
        <v>44</v>
      </c>
      <c r="V13" s="2"/>
      <c r="W13" s="2">
        <f>SUM(I$6:$U$6)</f>
        <v>20</v>
      </c>
      <c r="X13" s="2">
        <f>SUMIF(I13:U13,"&gt;39.5",Sheet2!I$6:Sheet2!$U$6)</f>
        <v>20</v>
      </c>
      <c r="Y13" s="2">
        <f>SUM(I$6*J14,K$6*L14,$M$6*N14,$O$6*P14,$Q$6*R14,$S$6*T14,$U$6*V14)</f>
        <v>60</v>
      </c>
      <c r="Z13" s="6">
        <f>Y13/W13</f>
        <v>3</v>
      </c>
      <c r="AA13" s="2">
        <f>Sheet4!AA13+W13</f>
        <v>86</v>
      </c>
      <c r="AB13" s="2">
        <f>Sheet4!$AB$7+X13</f>
        <v>94</v>
      </c>
      <c r="AC13" s="2">
        <f>Sheet4!AC13+Y13</f>
        <v>290</v>
      </c>
      <c r="AD13" s="6">
        <f>AC13/AA13</f>
        <v>3.372093023255814</v>
      </c>
      <c r="AE13" s="2">
        <f>Sheet4!AE13</f>
        <v>0</v>
      </c>
      <c r="AF13" s="2" t="str">
        <f>IF(AD13&gt;1,"GOOD STANDING","PROBATION")</f>
        <v>GOOD STANDING</v>
      </c>
      <c r="AG13" s="2" t="str">
        <f>IF(AD13&gt;4.49,"FIRST CLASS",IF(AD13&gt;3.49,"SECOND CLASS UPPER",IF(AD13&gt;2.49,"SECOND CLASS LOWER",IF(AD13&gt;1.49,"THIRD CLASS",IF(AD13&gt;0.99,"PASS",SHAKE)))))</f>
        <v>SECOND CLASS LOWER</v>
      </c>
    </row>
    <row r="14" spans="1:33" ht="15">
      <c r="A14" s="2"/>
      <c r="B14" s="2"/>
      <c r="C14" s="2"/>
      <c r="D14" s="2"/>
      <c r="E14" s="2"/>
      <c r="F14" s="2"/>
      <c r="G14" s="6"/>
      <c r="H14" s="2"/>
      <c r="I14" t="str">
        <f>IF(I13&gt;69.5,"A",IF(I13&gt;59.5,"B",IF(I13&gt;49.5,"C",IF(I13&gt;44.5,"D",IF(I13&gt;39.5,"E","F")))))</f>
        <v>C</v>
      </c>
      <c r="J14" t="str">
        <f>IF(I13&gt;69.5,"5",IF(I13&gt;59.5,"4",IF(I13&gt;49.5,"3",IF(I13&gt;44.5,"2",IF(I13&gt;39.5,"1","0")))))</f>
        <v>3</v>
      </c>
      <c r="K14" t="str">
        <f>IF(K13&gt;69.5,"A",IF(K13&gt;59.5,"B",IF(K13&gt;49.5,"C",IF(K13&gt;44.5,"D",IF(K13&gt;39.5,"E","F")))))</f>
        <v>D</v>
      </c>
      <c r="L14" t="str">
        <f>IF(K13&gt;69.5,"5",IF(K13&gt;59.5,"4",IF(K13&gt;49.5,"3",IF(K13&gt;44.5,"2",IF(K13&gt;39.5,"1","0")))))</f>
        <v>2</v>
      </c>
      <c r="M14" t="str">
        <f>IF(M13&gt;69.5,"A",IF(M13&gt;59.5,"B",IF(M13&gt;49.5,"C",IF(M13&gt;44.5,"D",IF(M13&gt;39.5,"E","F")))))</f>
        <v>B</v>
      </c>
      <c r="N14" t="str">
        <f>IF(M13&gt;69.5,"5",IF(M13&gt;59.5,"4",IF(M13&gt;49.5,"3",IF(M13&gt;44.5,"2",IF(M13&gt;39.5,"1","0")))))</f>
        <v>4</v>
      </c>
      <c r="O14" t="str">
        <f>IF(O13&gt;69.5,"A",IF(O13&gt;59.5,"B",IF(O13&gt;49.5,"C",IF(O13&gt;44.5,"D",IF(O13&gt;39.5,"E","F")))))</f>
        <v>A</v>
      </c>
      <c r="P14" t="str">
        <f>IF(O13&gt;69.5,"5",IF(O13&gt;59.5,"4",IF(O13&gt;49.5,"3",IF(O13&gt;44.5,"2",IF(O13&gt;39.5,"1","0")))))</f>
        <v>5</v>
      </c>
      <c r="Q14" t="str">
        <f>IF(Q13&gt;69.5,"A",IF(Q13&gt;59.5,"B",IF(Q13&gt;49.5,"C",IF(Q13&gt;44.5,"D",IF(Q13&gt;39.5,"E","F")))))</f>
        <v>C</v>
      </c>
      <c r="R14" t="str">
        <f>IF(Q13&gt;69.5,"5",IF(Q13&gt;59.5,"4",IF(Q13&gt;49.5,"3",IF(Q13&gt;44.5,"2",IF(Q13&gt;39.5,"1","0")))))</f>
        <v>3</v>
      </c>
      <c r="S14" t="str">
        <f>IF(S13&gt;69.5,"A",IF(S13&gt;59.5,"B",IF(S13&gt;49.5,"C",IF(S13&gt;44.5,"D",IF(S13&gt;39.5,"E","F")))))</f>
        <v>C</v>
      </c>
      <c r="T14" t="str">
        <f>IF(S13&gt;69.5,"5",IF(S13&gt;59.5,"4",IF(S13&gt;49.5,"3",IF(S13&gt;44.5,"2",IF(S13&gt;39.5,"1","0")))))</f>
        <v>3</v>
      </c>
      <c r="U14" t="str">
        <f>IF(U13&gt;69.5,"A",IF(U13&gt;59.5,"B",IF(U13&gt;49.5,"C",IF(U13&gt;44.5,"D",IF(U13&gt;39.5,"E","F")))))</f>
        <v>E</v>
      </c>
      <c r="V14" t="str">
        <f>IF(U13&gt;69.5,"5",IF(U13&gt;59.5,"4",IF(U13&gt;49.5,"3",IF(U13&gt;44.5,"2",IF(U13&gt;39.5,"1","0")))))</f>
        <v>1</v>
      </c>
      <c r="W14" s="2"/>
      <c r="X14" s="2"/>
      <c r="Y14" s="2"/>
      <c r="Z14" s="6"/>
      <c r="AA14" s="2"/>
      <c r="AB14" s="2"/>
      <c r="AC14" s="2"/>
      <c r="AD14" s="6"/>
      <c r="AE14" s="2"/>
      <c r="AF14" s="2"/>
      <c r="AG14" s="2"/>
    </row>
    <row r="15" spans="1:33" ht="15">
      <c r="A15" s="2">
        <v>5</v>
      </c>
      <c r="B15" s="2" t="s">
        <v>142</v>
      </c>
      <c r="C15" s="11" t="s">
        <v>150</v>
      </c>
      <c r="D15" s="2">
        <f>Sheet4!AA15</f>
        <v>66</v>
      </c>
      <c r="E15" s="2">
        <f>Sheet4!AB15</f>
        <v>74</v>
      </c>
      <c r="F15" s="2">
        <f>Sheet4!AC15</f>
        <v>234</v>
      </c>
      <c r="G15" s="6">
        <f>Sheet4!AD15</f>
        <v>3.5454545454545454</v>
      </c>
      <c r="H15" s="2">
        <f>Sheet4!AE15</f>
        <v>0</v>
      </c>
      <c r="I15" s="2">
        <v>62</v>
      </c>
      <c r="J15" s="2"/>
      <c r="K15" s="2">
        <v>55</v>
      </c>
      <c r="L15" s="2"/>
      <c r="M15" s="2">
        <v>77</v>
      </c>
      <c r="N15" s="2"/>
      <c r="O15" s="2">
        <v>70</v>
      </c>
      <c r="P15" s="2"/>
      <c r="Q15" s="2">
        <v>56</v>
      </c>
      <c r="R15" s="2"/>
      <c r="S15" s="2">
        <v>60</v>
      </c>
      <c r="T15" s="2"/>
      <c r="U15" s="2">
        <v>76</v>
      </c>
      <c r="V15" s="2"/>
      <c r="W15" s="2">
        <f>SUM(I$6:$U$6)</f>
        <v>20</v>
      </c>
      <c r="X15" s="2">
        <f>SUMIF(I15:U15,"&gt;39.5",Sheet2!I$6:Sheet2!$U$6)</f>
        <v>20</v>
      </c>
      <c r="Y15" s="2">
        <f>SUM(I$6*J16,K$6*L16,$M$6*N16,$O$6*P16,$Q$6*R16,$S$6*T16,$U$6*V16)</f>
        <v>83</v>
      </c>
      <c r="Z15" s="6">
        <f>Y15/W15</f>
        <v>4.15</v>
      </c>
      <c r="AA15" s="2">
        <f>Sheet4!AA15+W15</f>
        <v>86</v>
      </c>
      <c r="AB15" s="2">
        <f>Sheet4!$AB$7+X15</f>
        <v>94</v>
      </c>
      <c r="AC15" s="2">
        <f>Sheet4!AC15+Y15</f>
        <v>317</v>
      </c>
      <c r="AD15" s="6">
        <f>AC15/AA15</f>
        <v>3.686046511627907</v>
      </c>
      <c r="AE15" s="2">
        <f>Sheet4!AE15</f>
        <v>0</v>
      </c>
      <c r="AF15" s="2" t="str">
        <f>IF(AD15&gt;1,"GOOD STANDING","PROBATION")</f>
        <v>GOOD STANDING</v>
      </c>
      <c r="AG15" s="2" t="str">
        <f>IF(AD15&gt;4.49,"FIRST CLASS",IF(AD15&gt;3.49,"SECOND CLASS UPPER",IF(AD15&gt;2.49,"SECOND CLASS LOWER",IF(AD15&gt;1.49,"THIRD CLASS",IF(AD15&gt;0.99,"PASS",SHAKE)))))</f>
        <v>SECOND CLASS UPPER</v>
      </c>
    </row>
    <row r="16" spans="1:33" ht="15">
      <c r="A16" s="2"/>
      <c r="B16" s="2"/>
      <c r="C16" s="2"/>
      <c r="D16" s="2"/>
      <c r="E16" s="2"/>
      <c r="F16" s="2"/>
      <c r="G16" s="6"/>
      <c r="H16" s="2"/>
      <c r="I16" t="str">
        <f>IF(I15&gt;69.5,"A",IF(I15&gt;59.5,"B",IF(I15&gt;49.5,"C",IF(I15&gt;44.5,"D",IF(I15&gt;39.5,"E","F")))))</f>
        <v>B</v>
      </c>
      <c r="J16" t="str">
        <f>IF(I15&gt;69.5,"5",IF(I15&gt;59.5,"4",IF(I15&gt;49.5,"3",IF(I15&gt;44.5,"2",IF(I15&gt;39.5,"1","0")))))</f>
        <v>4</v>
      </c>
      <c r="K16" t="str">
        <f>IF(K15&gt;69.5,"A",IF(K15&gt;59.5,"B",IF(K15&gt;49.5,"C",IF(K15&gt;44.5,"D",IF(K15&gt;39.5,"E","F")))))</f>
        <v>C</v>
      </c>
      <c r="L16" t="str">
        <f>IF(K15&gt;69.5,"5",IF(K15&gt;59.5,"4",IF(K15&gt;49.5,"3",IF(K15&gt;44.5,"2",IF(K15&gt;39.5,"1","0")))))</f>
        <v>3</v>
      </c>
      <c r="M16" t="str">
        <f>IF(M15&gt;69.5,"A",IF(M15&gt;59.5,"B",IF(M15&gt;49.5,"C",IF(M15&gt;44.5,"D",IF(M15&gt;39.5,"E","F")))))</f>
        <v>A</v>
      </c>
      <c r="N16" t="str">
        <f>IF(M15&gt;69.5,"5",IF(M15&gt;59.5,"4",IF(M15&gt;49.5,"3",IF(M15&gt;44.5,"2",IF(M15&gt;39.5,"1","0")))))</f>
        <v>5</v>
      </c>
      <c r="O16" t="str">
        <f>IF(O15&gt;69.5,"A",IF(O15&gt;59.5,"B",IF(O15&gt;49.5,"C",IF(O15&gt;44.5,"D",IF(O15&gt;39.5,"E","F")))))</f>
        <v>A</v>
      </c>
      <c r="P16" t="str">
        <f>IF(O15&gt;69.5,"5",IF(O15&gt;59.5,"4",IF(O15&gt;49.5,"3",IF(O15&gt;44.5,"2",IF(O15&gt;39.5,"1","0")))))</f>
        <v>5</v>
      </c>
      <c r="Q16" t="str">
        <f>IF(Q15&gt;69.5,"A",IF(Q15&gt;59.5,"B",IF(Q15&gt;49.5,"C",IF(Q15&gt;44.5,"D",IF(Q15&gt;39.5,"E","F")))))</f>
        <v>C</v>
      </c>
      <c r="R16" t="str">
        <f>IF(Q15&gt;69.5,"5",IF(Q15&gt;59.5,"4",IF(Q15&gt;49.5,"3",IF(Q15&gt;44.5,"2",IF(Q15&gt;39.5,"1","0")))))</f>
        <v>3</v>
      </c>
      <c r="S16" t="str">
        <f>IF(S15&gt;69.5,"A",IF(S15&gt;59.5,"B",IF(S15&gt;49.5,"C",IF(S15&gt;44.5,"D",IF(S15&gt;39.5,"E","F")))))</f>
        <v>B</v>
      </c>
      <c r="T16" t="str">
        <f>IF(S15&gt;69.5,"5",IF(S15&gt;59.5,"4",IF(S15&gt;49.5,"3",IF(S15&gt;44.5,"2",IF(S15&gt;39.5,"1","0")))))</f>
        <v>4</v>
      </c>
      <c r="U16" t="str">
        <f>IF(U15&gt;69.5,"A",IF(U15&gt;59.5,"B",IF(U15&gt;49.5,"C",IF(U15&gt;44.5,"D",IF(U15&gt;39.5,"E","F")))))</f>
        <v>A</v>
      </c>
      <c r="V16" t="str">
        <f>IF(U15&gt;69.5,"5",IF(U15&gt;59.5,"4",IF(U15&gt;49.5,"3",IF(U15&gt;44.5,"2",IF(U15&gt;39.5,"1","0")))))</f>
        <v>5</v>
      </c>
      <c r="W16" s="2"/>
      <c r="X16" s="2"/>
      <c r="Y16" s="2"/>
      <c r="Z16" s="6"/>
      <c r="AA16" s="2"/>
      <c r="AB16" s="2"/>
      <c r="AC16" s="2"/>
      <c r="AD16" s="6"/>
      <c r="AE16" s="2"/>
      <c r="AF16" s="2"/>
      <c r="AG16" s="2"/>
    </row>
    <row r="17" spans="1:33" ht="15">
      <c r="A17" s="2">
        <v>6</v>
      </c>
      <c r="B17" s="2" t="s">
        <v>144</v>
      </c>
      <c r="C17" s="11" t="s">
        <v>151</v>
      </c>
      <c r="D17" s="2">
        <f>Sheet4!AA17</f>
        <v>66</v>
      </c>
      <c r="E17" s="2">
        <f>Sheet4!AB17</f>
        <v>74</v>
      </c>
      <c r="F17" s="2">
        <f>Sheet4!AC17</f>
        <v>210</v>
      </c>
      <c r="G17" s="6">
        <f>Sheet4!AD17</f>
        <v>3.1818181818181817</v>
      </c>
      <c r="H17" s="2">
        <f>Sheet4!AE17</f>
        <v>0</v>
      </c>
      <c r="I17" s="2">
        <v>55</v>
      </c>
      <c r="J17" s="2"/>
      <c r="K17" s="2">
        <v>64</v>
      </c>
      <c r="L17" s="2"/>
      <c r="M17" s="2">
        <v>54</v>
      </c>
      <c r="N17" s="2"/>
      <c r="O17" s="2">
        <v>56</v>
      </c>
      <c r="P17" s="2"/>
      <c r="Q17" s="2">
        <v>54</v>
      </c>
      <c r="R17" s="2"/>
      <c r="S17" s="2">
        <v>44</v>
      </c>
      <c r="T17" s="2"/>
      <c r="U17" s="2">
        <v>60</v>
      </c>
      <c r="V17" s="2"/>
      <c r="W17" s="2">
        <f>SUM(I$6:$U$6)</f>
        <v>20</v>
      </c>
      <c r="X17" s="2">
        <f>SUMIF(I17:U17,"&gt;39.5",Sheet2!I$6:Sheet2!$U$6)</f>
        <v>20</v>
      </c>
      <c r="Y17" s="2">
        <f>SUM(I$6*J18,K$6*L18,$M$6*N18,$O$6*P18,$Q$6*R18,$S$6*T18,$U$6*V18)</f>
        <v>62</v>
      </c>
      <c r="Z17" s="6">
        <f>Y17/W17</f>
        <v>3.1</v>
      </c>
      <c r="AA17" s="2">
        <f>Sheet4!AA17+W17</f>
        <v>86</v>
      </c>
      <c r="AB17" s="2">
        <f>Sheet4!$AB$7+X17</f>
        <v>94</v>
      </c>
      <c r="AC17" s="2">
        <f>Sheet4!AC17+Y17</f>
        <v>272</v>
      </c>
      <c r="AD17" s="6">
        <f>AC17/AA17</f>
        <v>3.1627906976744184</v>
      </c>
      <c r="AE17" s="2">
        <f>Sheet4!AE17</f>
        <v>0</v>
      </c>
      <c r="AF17" s="2" t="str">
        <f>IF(AD17&gt;1,"GOOD STANDING","PROBATION")</f>
        <v>GOOD STANDING</v>
      </c>
      <c r="AG17" s="2" t="str">
        <f>IF(AD17&gt;4.49,"FIRST CLASS",IF(AD17&gt;3.49,"SECOND CLASS UPPER",IF(AD17&gt;2.49,"SECOND CLASS LOWER",IF(AD17&gt;1.49,"THIRD CLASS",IF(AD17&gt;0.99,"PASS",SHAKE)))))</f>
        <v>SECOND CLASS LOWER</v>
      </c>
    </row>
    <row r="18" spans="1:33" ht="15">
      <c r="A18" s="2"/>
      <c r="B18" s="2"/>
      <c r="C18" s="2"/>
      <c r="D18" s="2"/>
      <c r="E18" s="2"/>
      <c r="F18" s="2"/>
      <c r="G18" s="6"/>
      <c r="H18" s="2"/>
      <c r="I18" t="str">
        <f>IF(I17&gt;69.5,"A",IF(I17&gt;59.5,"B",IF(I17&gt;49.5,"C",IF(I17&gt;44.5,"D",IF(I17&gt;39.5,"E","F")))))</f>
        <v>C</v>
      </c>
      <c r="J18" t="str">
        <f>IF(I17&gt;69.5,"5",IF(I17&gt;59.5,"4",IF(I17&gt;49.5,"3",IF(I17&gt;44.5,"2",IF(I17&gt;39.5,"1","0")))))</f>
        <v>3</v>
      </c>
      <c r="K18" t="str">
        <f>IF(K17&gt;69.5,"A",IF(K17&gt;59.5,"B",IF(K17&gt;49.5,"C",IF(K17&gt;44.5,"D",IF(K17&gt;39.5,"E","F")))))</f>
        <v>B</v>
      </c>
      <c r="L18" t="str">
        <f>IF(K17&gt;69.5,"5",IF(K17&gt;59.5,"4",IF(K17&gt;49.5,"3",IF(K17&gt;44.5,"2",IF(K17&gt;39.5,"1","0")))))</f>
        <v>4</v>
      </c>
      <c r="M18" t="str">
        <f>IF(M17&gt;69.5,"A",IF(M17&gt;59.5,"B",IF(M17&gt;49.5,"C",IF(M17&gt;44.5,"D",IF(M17&gt;39.5,"E","F")))))</f>
        <v>C</v>
      </c>
      <c r="N18" t="str">
        <f>IF(M17&gt;69.5,"5",IF(M17&gt;59.5,"4",IF(M17&gt;49.5,"3",IF(M17&gt;44.5,"2",IF(M17&gt;39.5,"1","0")))))</f>
        <v>3</v>
      </c>
      <c r="O18" t="str">
        <f>IF(O17&gt;69.5,"A",IF(O17&gt;59.5,"B",IF(O17&gt;49.5,"C",IF(O17&gt;44.5,"D",IF(O17&gt;39.5,"E","F")))))</f>
        <v>C</v>
      </c>
      <c r="P18" t="str">
        <f>IF(O17&gt;69.5,"5",IF(O17&gt;59.5,"4",IF(O17&gt;49.5,"3",IF(O17&gt;44.5,"2",IF(O17&gt;39.5,"1","0")))))</f>
        <v>3</v>
      </c>
      <c r="Q18" t="str">
        <f>IF(Q17&gt;69.5,"A",IF(Q17&gt;59.5,"B",IF(Q17&gt;49.5,"C",IF(Q17&gt;44.5,"D",IF(Q17&gt;39.5,"E","F")))))</f>
        <v>C</v>
      </c>
      <c r="R18" t="str">
        <f>IF(Q17&gt;69.5,"5",IF(Q17&gt;59.5,"4",IF(Q17&gt;49.5,"3",IF(Q17&gt;44.5,"2",IF(Q17&gt;39.5,"1","0")))))</f>
        <v>3</v>
      </c>
      <c r="S18" t="str">
        <f>IF(S17&gt;69.5,"A",IF(S17&gt;59.5,"B",IF(S17&gt;49.5,"C",IF(S17&gt;44.5,"D",IF(S17&gt;39.5,"E","F")))))</f>
        <v>E</v>
      </c>
      <c r="T18" t="str">
        <f>IF(S17&gt;69.5,"5",IF(S17&gt;59.5,"4",IF(S17&gt;49.5,"3",IF(S17&gt;44.5,"2",IF(S17&gt;39.5,"1","0")))))</f>
        <v>1</v>
      </c>
      <c r="U18" t="str">
        <f>IF(U17&gt;69.5,"A",IF(U17&gt;59.5,"B",IF(U17&gt;49.5,"C",IF(U17&gt;44.5,"D",IF(U17&gt;39.5,"E","F")))))</f>
        <v>B</v>
      </c>
      <c r="V18" t="str">
        <f>IF(U17&gt;69.5,"5",IF(U17&gt;59.5,"4",IF(U17&gt;49.5,"3",IF(U17&gt;44.5,"2",IF(U17&gt;39.5,"1","0")))))</f>
        <v>4</v>
      </c>
      <c r="W18" s="2"/>
      <c r="X18" s="2"/>
      <c r="Y18" s="2"/>
      <c r="Z18" s="6"/>
      <c r="AA18" s="2"/>
      <c r="AB18" s="2"/>
      <c r="AC18" s="2"/>
      <c r="AD18" s="6"/>
      <c r="AE18" s="2"/>
      <c r="AF18" s="2"/>
      <c r="AG18" s="2"/>
    </row>
    <row r="19" spans="4:7" ht="15">
      <c r="D19" s="2"/>
      <c r="E19" s="2"/>
      <c r="F19" s="2"/>
      <c r="G19" s="6"/>
    </row>
    <row r="20" spans="4:7" ht="15">
      <c r="D20" s="2"/>
      <c r="E20" s="2"/>
      <c r="F20" s="2"/>
      <c r="G20" s="6"/>
    </row>
  </sheetData>
  <sheetProtection/>
  <mergeCells count="209">
    <mergeCell ref="D19:D20"/>
    <mergeCell ref="E19:E20"/>
    <mergeCell ref="F19:F20"/>
    <mergeCell ref="G19:G20"/>
    <mergeCell ref="M17:N17"/>
    <mergeCell ref="O17:P17"/>
    <mergeCell ref="AF17:AF18"/>
    <mergeCell ref="AG17:AG18"/>
    <mergeCell ref="U17:V17"/>
    <mergeCell ref="W17:W18"/>
    <mergeCell ref="X17:X18"/>
    <mergeCell ref="Y17:Y18"/>
    <mergeCell ref="AB17:AB18"/>
    <mergeCell ref="AC17:AC18"/>
    <mergeCell ref="AD17:AD18"/>
    <mergeCell ref="AE17:AE18"/>
    <mergeCell ref="Q17:R17"/>
    <mergeCell ref="S17:T17"/>
    <mergeCell ref="E17:E18"/>
    <mergeCell ref="F17:F18"/>
    <mergeCell ref="Z17:Z18"/>
    <mergeCell ref="AA17:AA18"/>
    <mergeCell ref="I17:J17"/>
    <mergeCell ref="K17:L17"/>
    <mergeCell ref="A17:A18"/>
    <mergeCell ref="B17:B18"/>
    <mergeCell ref="C17:C18"/>
    <mergeCell ref="D17:D18"/>
    <mergeCell ref="G17:G18"/>
    <mergeCell ref="H17:H18"/>
    <mergeCell ref="Z15:Z16"/>
    <mergeCell ref="AA15:AA16"/>
    <mergeCell ref="G15:G16"/>
    <mergeCell ref="H15:H16"/>
    <mergeCell ref="I15:J15"/>
    <mergeCell ref="K15:L15"/>
    <mergeCell ref="E15:E16"/>
    <mergeCell ref="F15:F16"/>
    <mergeCell ref="AD15:AD16"/>
    <mergeCell ref="AE15:AE16"/>
    <mergeCell ref="Q15:R15"/>
    <mergeCell ref="S15:T15"/>
    <mergeCell ref="U15:V15"/>
    <mergeCell ref="W15:W16"/>
    <mergeCell ref="X15:X16"/>
    <mergeCell ref="Y15:Y16"/>
    <mergeCell ref="A15:A16"/>
    <mergeCell ref="B15:B16"/>
    <mergeCell ref="C15:C16"/>
    <mergeCell ref="D15:D16"/>
    <mergeCell ref="AF13:AF14"/>
    <mergeCell ref="AG13:AG14"/>
    <mergeCell ref="M15:N15"/>
    <mergeCell ref="O15:P15"/>
    <mergeCell ref="AB15:AB16"/>
    <mergeCell ref="AC15:AC16"/>
    <mergeCell ref="AF15:AF16"/>
    <mergeCell ref="AG15:AG16"/>
    <mergeCell ref="AB13:AB14"/>
    <mergeCell ref="AC13:AC14"/>
    <mergeCell ref="AD13:AD14"/>
    <mergeCell ref="AE13:AE14"/>
    <mergeCell ref="X13:X14"/>
    <mergeCell ref="Y13:Y14"/>
    <mergeCell ref="Z13:Z14"/>
    <mergeCell ref="AA13:AA14"/>
    <mergeCell ref="Q13:R13"/>
    <mergeCell ref="S13:T13"/>
    <mergeCell ref="U13:V13"/>
    <mergeCell ref="W13:W14"/>
    <mergeCell ref="I13:J13"/>
    <mergeCell ref="K13:L13"/>
    <mergeCell ref="M13:N13"/>
    <mergeCell ref="O13:P13"/>
    <mergeCell ref="AF11:AF12"/>
    <mergeCell ref="AG11:AG12"/>
    <mergeCell ref="Q11:R11"/>
    <mergeCell ref="S11:T11"/>
    <mergeCell ref="U11:V11"/>
    <mergeCell ref="W11:W12"/>
    <mergeCell ref="A13:A14"/>
    <mergeCell ref="B13:B14"/>
    <mergeCell ref="C13:C14"/>
    <mergeCell ref="D13:D14"/>
    <mergeCell ref="E13:E14"/>
    <mergeCell ref="F13:F14"/>
    <mergeCell ref="G13:G14"/>
    <mergeCell ref="H13:H14"/>
    <mergeCell ref="AB11:AB12"/>
    <mergeCell ref="AC11:AC12"/>
    <mergeCell ref="AD11:AD12"/>
    <mergeCell ref="AE11:AE12"/>
    <mergeCell ref="X11:X12"/>
    <mergeCell ref="Y11:Y12"/>
    <mergeCell ref="Z11:Z12"/>
    <mergeCell ref="AA11:AA12"/>
    <mergeCell ref="I11:J11"/>
    <mergeCell ref="K11:L11"/>
    <mergeCell ref="M11:N11"/>
    <mergeCell ref="O11:P11"/>
    <mergeCell ref="AF9:AF10"/>
    <mergeCell ref="AG9:AG10"/>
    <mergeCell ref="Q9:R9"/>
    <mergeCell ref="S9:T9"/>
    <mergeCell ref="U9:V9"/>
    <mergeCell ref="W9:W10"/>
    <mergeCell ref="A11:A12"/>
    <mergeCell ref="B11:B12"/>
    <mergeCell ref="C11:C12"/>
    <mergeCell ref="D11:D12"/>
    <mergeCell ref="E11:E12"/>
    <mergeCell ref="F11:F12"/>
    <mergeCell ref="G11:G12"/>
    <mergeCell ref="H11:H12"/>
    <mergeCell ref="AB9:AB10"/>
    <mergeCell ref="AC9:AC10"/>
    <mergeCell ref="AD9:AD10"/>
    <mergeCell ref="AE9:AE10"/>
    <mergeCell ref="X9:X10"/>
    <mergeCell ref="Y9:Y10"/>
    <mergeCell ref="Z9:Z10"/>
    <mergeCell ref="AA9:AA10"/>
    <mergeCell ref="I9:J9"/>
    <mergeCell ref="K9:L9"/>
    <mergeCell ref="M9:N9"/>
    <mergeCell ref="O9:P9"/>
    <mergeCell ref="AF7:AF8"/>
    <mergeCell ref="AG7:AG8"/>
    <mergeCell ref="Q7:R7"/>
    <mergeCell ref="S7:T7"/>
    <mergeCell ref="U7:V7"/>
    <mergeCell ref="W7:W8"/>
    <mergeCell ref="A9:A10"/>
    <mergeCell ref="B9:B10"/>
    <mergeCell ref="C9:C10"/>
    <mergeCell ref="D9:D10"/>
    <mergeCell ref="E9:E10"/>
    <mergeCell ref="F9:F10"/>
    <mergeCell ref="G9:G10"/>
    <mergeCell ref="H9:H10"/>
    <mergeCell ref="AB7:AB8"/>
    <mergeCell ref="AC7:AC8"/>
    <mergeCell ref="AD7:AD8"/>
    <mergeCell ref="AE7:AE8"/>
    <mergeCell ref="X7:X8"/>
    <mergeCell ref="Y7:Y8"/>
    <mergeCell ref="Z7:Z8"/>
    <mergeCell ref="AA7:AA8"/>
    <mergeCell ref="M7:N7"/>
    <mergeCell ref="O7:P7"/>
    <mergeCell ref="E7:E8"/>
    <mergeCell ref="F7:F8"/>
    <mergeCell ref="G7:G8"/>
    <mergeCell ref="H7:H8"/>
    <mergeCell ref="A7:A8"/>
    <mergeCell ref="B7:B8"/>
    <mergeCell ref="C7:C8"/>
    <mergeCell ref="D7:D8"/>
    <mergeCell ref="I6:J6"/>
    <mergeCell ref="K6:L6"/>
    <mergeCell ref="H4:H6"/>
    <mergeCell ref="I7:J7"/>
    <mergeCell ref="K7:L7"/>
    <mergeCell ref="I4:J4"/>
    <mergeCell ref="AE4:AE6"/>
    <mergeCell ref="AF4:AF6"/>
    <mergeCell ref="AG4:AG6"/>
    <mergeCell ref="I5:J5"/>
    <mergeCell ref="K5:L5"/>
    <mergeCell ref="M5:N5"/>
    <mergeCell ref="O5:P5"/>
    <mergeCell ref="Q5:R5"/>
    <mergeCell ref="AD4:AD6"/>
    <mergeCell ref="X4:X6"/>
    <mergeCell ref="AB4:AB6"/>
    <mergeCell ref="AC4:AC6"/>
    <mergeCell ref="K4:L4"/>
    <mergeCell ref="M4:N4"/>
    <mergeCell ref="O4:P4"/>
    <mergeCell ref="U6:V6"/>
    <mergeCell ref="Y4:Y6"/>
    <mergeCell ref="Z4:Z6"/>
    <mergeCell ref="M6:N6"/>
    <mergeCell ref="O6:P6"/>
    <mergeCell ref="Q4:R4"/>
    <mergeCell ref="S4:T4"/>
    <mergeCell ref="U4:V4"/>
    <mergeCell ref="W4:W6"/>
    <mergeCell ref="Q6:R6"/>
    <mergeCell ref="AA4:AA6"/>
    <mergeCell ref="S6:T6"/>
    <mergeCell ref="S5:T5"/>
    <mergeCell ref="U5:V5"/>
    <mergeCell ref="A3:A6"/>
    <mergeCell ref="B3:B6"/>
    <mergeCell ref="C3:C6"/>
    <mergeCell ref="D3:H3"/>
    <mergeCell ref="D4:D6"/>
    <mergeCell ref="E4:E6"/>
    <mergeCell ref="F4:F6"/>
    <mergeCell ref="G4:G6"/>
    <mergeCell ref="E1:O1"/>
    <mergeCell ref="X1:AB1"/>
    <mergeCell ref="E2:O2"/>
    <mergeCell ref="R2:V2"/>
    <mergeCell ref="AA3:AD3"/>
    <mergeCell ref="AE3:AG3"/>
    <mergeCell ref="J3:V3"/>
    <mergeCell ref="W3:Z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5">
      <selection activeCell="C7" sqref="C7:C8"/>
    </sheetView>
  </sheetViews>
  <sheetFormatPr defaultColWidth="9.140625" defaultRowHeight="15"/>
  <cols>
    <col min="1" max="1" width="4.140625" style="0" customWidth="1"/>
    <col min="2" max="2" width="19.421875" style="0" customWidth="1"/>
    <col min="3" max="3" width="10.00390625" style="0" customWidth="1"/>
    <col min="4" max="4" width="4.7109375" style="0" customWidth="1"/>
    <col min="5" max="5" width="5.00390625" style="0" customWidth="1"/>
    <col min="6" max="6" width="4.8515625" style="0" customWidth="1"/>
    <col min="7" max="8" width="5.421875" style="0" customWidth="1"/>
    <col min="9" max="9" width="3.7109375" style="0" customWidth="1"/>
    <col min="10" max="10" width="4.421875" style="0" customWidth="1"/>
    <col min="11" max="11" width="4.28125" style="0" customWidth="1"/>
    <col min="12" max="13" width="3.421875" style="0" customWidth="1"/>
    <col min="14" max="14" width="3.7109375" style="0" customWidth="1"/>
    <col min="15" max="15" width="3.28125" style="0" customWidth="1"/>
    <col min="16" max="16" width="4.421875" style="0" customWidth="1"/>
    <col min="17" max="17" width="3.421875" style="0" customWidth="1"/>
    <col min="18" max="18" width="3.7109375" style="0" customWidth="1"/>
    <col min="19" max="19" width="3.57421875" style="0" customWidth="1"/>
    <col min="20" max="20" width="3.8515625" style="0" customWidth="1"/>
    <col min="21" max="21" width="4.00390625" style="0" customWidth="1"/>
    <col min="22" max="22" width="4.421875" style="0" customWidth="1"/>
    <col min="23" max="23" width="6.00390625" style="0" customWidth="1"/>
    <col min="24" max="24" width="5.421875" style="0" customWidth="1"/>
    <col min="25" max="25" width="4.57421875" style="0" customWidth="1"/>
    <col min="26" max="26" width="6.00390625" style="0" bestFit="1" customWidth="1"/>
    <col min="27" max="27" width="4.421875" style="0" customWidth="1"/>
    <col min="28" max="29" width="4.8515625" style="0" customWidth="1"/>
    <col min="30" max="30" width="5.7109375" style="0" customWidth="1"/>
    <col min="31" max="31" width="5.421875" style="0" customWidth="1"/>
  </cols>
  <sheetData>
    <row r="1" spans="5:28" ht="17.25">
      <c r="E1" s="12" t="s">
        <v>22</v>
      </c>
      <c r="F1" s="12"/>
      <c r="G1" s="12"/>
      <c r="H1" s="12"/>
      <c r="I1" s="12"/>
      <c r="J1" s="12"/>
      <c r="K1" s="12"/>
      <c r="L1" s="12"/>
      <c r="M1" s="12"/>
      <c r="N1" s="12"/>
      <c r="O1" s="12"/>
      <c r="X1" s="2" t="s">
        <v>64</v>
      </c>
      <c r="Y1" s="2"/>
      <c r="Z1" s="2"/>
      <c r="AA1" s="2"/>
      <c r="AB1" s="2"/>
    </row>
    <row r="2" spans="2:22" ht="17.25">
      <c r="B2" t="s">
        <v>51</v>
      </c>
      <c r="E2" s="5" t="s">
        <v>23</v>
      </c>
      <c r="F2" s="5"/>
      <c r="G2" s="5"/>
      <c r="H2" s="5"/>
      <c r="I2" s="5"/>
      <c r="J2" s="5"/>
      <c r="K2" s="5"/>
      <c r="L2" s="5"/>
      <c r="M2" s="5"/>
      <c r="N2" s="5"/>
      <c r="O2" s="5"/>
      <c r="R2" s="2" t="s">
        <v>63</v>
      </c>
      <c r="S2" s="2"/>
      <c r="T2" s="2"/>
      <c r="U2" s="2"/>
      <c r="V2" s="2"/>
    </row>
    <row r="3" spans="1:33" ht="15">
      <c r="A3" s="2" t="s">
        <v>5</v>
      </c>
      <c r="B3" s="2" t="s">
        <v>20</v>
      </c>
      <c r="C3" s="2" t="s">
        <v>35</v>
      </c>
      <c r="D3" s="10" t="s">
        <v>0</v>
      </c>
      <c r="E3" s="10"/>
      <c r="F3" s="10"/>
      <c r="G3" s="10"/>
      <c r="H3" s="10"/>
      <c r="I3" s="1"/>
      <c r="J3" s="2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0" t="s">
        <v>2</v>
      </c>
      <c r="X3" s="10"/>
      <c r="Y3" s="10"/>
      <c r="Z3" s="10"/>
      <c r="AA3" s="10" t="s">
        <v>3</v>
      </c>
      <c r="AB3" s="10"/>
      <c r="AC3" s="10"/>
      <c r="AD3" s="10"/>
      <c r="AE3" s="2" t="s">
        <v>4</v>
      </c>
      <c r="AF3" s="2"/>
      <c r="AG3" s="2"/>
    </row>
    <row r="4" spans="1:33" ht="172.5" customHeight="1">
      <c r="A4" s="2"/>
      <c r="B4" s="2"/>
      <c r="C4" s="2"/>
      <c r="D4" s="2" t="str">
        <f>Sheet2!AA4</f>
        <v>TUT</v>
      </c>
      <c r="E4" s="2" t="str">
        <f>Sheet2!AB4</f>
        <v>TUP</v>
      </c>
      <c r="F4" s="2" t="str">
        <f>Sheet2!AC4</f>
        <v>CGP</v>
      </c>
      <c r="G4" s="2" t="str">
        <f>Sheet2!AD4</f>
        <v>CGPA</v>
      </c>
      <c r="H4" s="2" t="str">
        <f>Sheet1!AE4</f>
        <v>UCCO</v>
      </c>
      <c r="I4" s="3" t="s">
        <v>92</v>
      </c>
      <c r="J4" s="3"/>
      <c r="K4" s="3" t="s">
        <v>93</v>
      </c>
      <c r="L4" s="3"/>
      <c r="M4" s="3" t="s">
        <v>95</v>
      </c>
      <c r="N4" s="3"/>
      <c r="O4" s="3" t="s">
        <v>96</v>
      </c>
      <c r="P4" s="3"/>
      <c r="Q4" s="3" t="s">
        <v>97</v>
      </c>
      <c r="R4" s="3"/>
      <c r="S4" s="3" t="s">
        <v>98</v>
      </c>
      <c r="T4" s="3"/>
      <c r="U4" s="3" t="s">
        <v>99</v>
      </c>
      <c r="V4" s="3"/>
      <c r="W4" s="2" t="s">
        <v>33</v>
      </c>
      <c r="X4" s="2" t="s">
        <v>34</v>
      </c>
      <c r="Y4" s="2" t="s">
        <v>9</v>
      </c>
      <c r="Z4" s="2" t="s">
        <v>10</v>
      </c>
      <c r="AA4" s="2" t="str">
        <f>Sheet2!AA4</f>
        <v>TUT</v>
      </c>
      <c r="AB4" s="2" t="str">
        <f>Sheet2!AB4</f>
        <v>TUP</v>
      </c>
      <c r="AC4" s="2" t="str">
        <f>Sheet2!AC4</f>
        <v>CGP</v>
      </c>
      <c r="AD4" s="2" t="str">
        <f>Sheet2!AD4</f>
        <v>CGPA</v>
      </c>
      <c r="AE4" s="8" t="str">
        <f>Sheet2!AE4</f>
        <v>UCCO</v>
      </c>
      <c r="AF4" s="8" t="s">
        <v>19</v>
      </c>
      <c r="AG4" s="2" t="s">
        <v>21</v>
      </c>
    </row>
    <row r="5" spans="1:33" ht="15">
      <c r="A5" s="2"/>
      <c r="B5" s="2"/>
      <c r="C5" s="2"/>
      <c r="D5" s="2"/>
      <c r="E5" s="2"/>
      <c r="F5" s="2"/>
      <c r="G5" s="2"/>
      <c r="H5" s="2"/>
      <c r="I5" s="9" t="s">
        <v>65</v>
      </c>
      <c r="J5" s="9"/>
      <c r="K5" s="9" t="s">
        <v>91</v>
      </c>
      <c r="L5" s="9"/>
      <c r="M5" s="9" t="s">
        <v>94</v>
      </c>
      <c r="N5" s="9"/>
      <c r="O5" s="2" t="s">
        <v>131</v>
      </c>
      <c r="P5" s="2"/>
      <c r="Q5" s="2" t="s">
        <v>134</v>
      </c>
      <c r="R5" s="2"/>
      <c r="S5" s="2" t="s">
        <v>132</v>
      </c>
      <c r="T5" s="2"/>
      <c r="U5" s="2" t="s">
        <v>135</v>
      </c>
      <c r="V5" s="2"/>
      <c r="W5" s="2"/>
      <c r="X5" s="2"/>
      <c r="Y5" s="2"/>
      <c r="Z5" s="2"/>
      <c r="AA5" s="2"/>
      <c r="AB5" s="2"/>
      <c r="AC5" s="2"/>
      <c r="AD5" s="2"/>
      <c r="AE5" s="8"/>
      <c r="AF5" s="8"/>
      <c r="AG5" s="2"/>
    </row>
    <row r="6" spans="1:33" ht="15">
      <c r="A6" s="2"/>
      <c r="B6" s="2"/>
      <c r="C6" s="2"/>
      <c r="D6" s="2"/>
      <c r="E6" s="2"/>
      <c r="F6" s="2"/>
      <c r="G6" s="2"/>
      <c r="H6" s="2"/>
      <c r="I6" s="2">
        <v>3</v>
      </c>
      <c r="J6" s="2"/>
      <c r="K6" s="2">
        <v>3</v>
      </c>
      <c r="L6" s="2"/>
      <c r="M6" s="2">
        <v>3</v>
      </c>
      <c r="N6" s="2"/>
      <c r="O6" s="2">
        <v>3</v>
      </c>
      <c r="P6" s="2"/>
      <c r="Q6" s="2">
        <v>3</v>
      </c>
      <c r="R6" s="2"/>
      <c r="S6" s="2">
        <v>3</v>
      </c>
      <c r="T6" s="2"/>
      <c r="U6" s="2">
        <v>3</v>
      </c>
      <c r="V6" s="2"/>
      <c r="W6" s="2"/>
      <c r="X6" s="2"/>
      <c r="Y6" s="2"/>
      <c r="Z6" s="2"/>
      <c r="AA6" s="2"/>
      <c r="AB6" s="2"/>
      <c r="AC6" s="2"/>
      <c r="AD6" s="2"/>
      <c r="AE6" s="8"/>
      <c r="AF6" s="8"/>
      <c r="AG6" s="2"/>
    </row>
    <row r="7" spans="1:33" ht="15">
      <c r="A7" s="2">
        <v>1</v>
      </c>
      <c r="B7" s="2" t="s">
        <v>152</v>
      </c>
      <c r="C7" s="11" t="s">
        <v>146</v>
      </c>
      <c r="D7" s="2">
        <f>Sheet5!AA7</f>
        <v>86</v>
      </c>
      <c r="E7" s="2">
        <f>Sheet5!AB7</f>
        <v>94</v>
      </c>
      <c r="F7" s="2">
        <f>Sheet5!AC7</f>
        <v>334</v>
      </c>
      <c r="G7" s="6">
        <f>Sheet5!AD7</f>
        <v>3.883720930232558</v>
      </c>
      <c r="H7" s="2">
        <f>Sheet5!AE7</f>
        <v>0</v>
      </c>
      <c r="I7" s="2">
        <v>44</v>
      </c>
      <c r="J7" s="2"/>
      <c r="K7" s="2">
        <v>67</v>
      </c>
      <c r="L7" s="2"/>
      <c r="M7" s="2">
        <v>67</v>
      </c>
      <c r="N7" s="2"/>
      <c r="O7" s="2">
        <v>69</v>
      </c>
      <c r="P7" s="2"/>
      <c r="Q7" s="2">
        <v>45</v>
      </c>
      <c r="R7" s="2"/>
      <c r="S7" s="2">
        <v>50</v>
      </c>
      <c r="T7" s="2"/>
      <c r="U7" s="2">
        <v>67</v>
      </c>
      <c r="V7" s="2"/>
      <c r="W7" s="2">
        <f>SUM(I$6:$U$6)</f>
        <v>21</v>
      </c>
      <c r="X7" s="2">
        <f>SUMIF(I7:U7,"&gt;39.5",Sheet2!I$6:Sheet2!$U$6)</f>
        <v>20</v>
      </c>
      <c r="Y7" s="2">
        <f>SUM(I$6*J8,K$6*L8,$M$6*N8,$O$6*P8,$Q$6*R8,$S$6*T8,$U$6*V8)</f>
        <v>66</v>
      </c>
      <c r="Z7" s="6">
        <f>Y7/W7</f>
        <v>3.142857142857143</v>
      </c>
      <c r="AA7" s="2">
        <f>Sheet5!AA7+W7</f>
        <v>107</v>
      </c>
      <c r="AB7" s="2">
        <f>Sheet5!AB7+X7</f>
        <v>114</v>
      </c>
      <c r="AC7" s="2">
        <f>Sheet5!AC7+Y7</f>
        <v>400</v>
      </c>
      <c r="AD7" s="6">
        <f>AC7/AA7</f>
        <v>3.7383177570093458</v>
      </c>
      <c r="AE7" s="2">
        <f>Sheet5!AE7</f>
        <v>0</v>
      </c>
      <c r="AF7" s="2" t="str">
        <f>IF(AD7&gt;1,"GOOD STANDING","PROBATION")</f>
        <v>GOOD STANDING</v>
      </c>
      <c r="AG7" s="2" t="str">
        <f>IF(AD7&gt;4.49,"FIRST CLASS",IF(AD7&gt;3.49,"SECOND CLASS UPPER",IF(AD7&gt;2.49,"SECOND CLASS LOWER",IF(AD7&gt;1.49,"THIRD CLASS",IF(AD7&gt;0.99,"PASS",SHAKE)))))</f>
        <v>SECOND CLASS UPPER</v>
      </c>
    </row>
    <row r="8" spans="1:33" ht="15">
      <c r="A8" s="2"/>
      <c r="B8" s="2"/>
      <c r="C8" s="2"/>
      <c r="D8" s="2"/>
      <c r="E8" s="2"/>
      <c r="F8" s="2"/>
      <c r="G8" s="6"/>
      <c r="H8" s="2"/>
      <c r="I8" t="str">
        <f>IF(I7&gt;69.5,"A",IF(I7&gt;59.5,"B",IF(I7&gt;49.5,"C",IF(I7&gt;44.5,"D",IF(I7&gt;39.5,"E","F")))))</f>
        <v>E</v>
      </c>
      <c r="J8" t="str">
        <f>IF(I7&gt;69.5,"5",IF(I7&gt;59.5,"4",IF(I7&gt;49.5,"3",IF(I7&gt;44.5,"2",IF(I7&gt;39.5,"1","0")))))</f>
        <v>1</v>
      </c>
      <c r="K8" t="str">
        <f>IF(K7&gt;69.5,"A",IF(K7&gt;59.5,"B",IF(K7&gt;49.5,"C",IF(K7&gt;44.5,"D",IF(K7&gt;39.5,"E","F")))))</f>
        <v>B</v>
      </c>
      <c r="L8" t="str">
        <f>IF(K7&gt;69.5,"5",IF(K7&gt;59.5,"4",IF(K7&gt;49.5,"3",IF(K7&gt;44.5,"2",IF(K7&gt;39.5,"1","0")))))</f>
        <v>4</v>
      </c>
      <c r="M8" t="str">
        <f>IF(M7&gt;69.5,"A",IF(M7&gt;59.5,"B",IF(M7&gt;49.5,"C",IF(M7&gt;44.5,"D",IF(M7&gt;39.5,"E","F")))))</f>
        <v>B</v>
      </c>
      <c r="N8" t="str">
        <f>IF(M7&gt;69.5,"5",IF(M7&gt;59.5,"4",IF(M7&gt;49.5,"3",IF(M7&gt;44.5,"2",IF(M7&gt;39.5,"1","0")))))</f>
        <v>4</v>
      </c>
      <c r="O8" t="str">
        <f>IF(O7&gt;69.5,"A",IF(O7&gt;59.5,"B",IF(O7&gt;49.5,"C",IF(O7&gt;44.5,"D",IF(O7&gt;39.5,"E","F")))))</f>
        <v>B</v>
      </c>
      <c r="P8" t="str">
        <f>IF(O7&gt;69.5,"5",IF(O7&gt;59.5,"4",IF(O7&gt;49.5,"3",IF(O7&gt;44.5,"2",IF(O7&gt;39.5,"1","0")))))</f>
        <v>4</v>
      </c>
      <c r="Q8" t="str">
        <f>IF(Q7&gt;69.5,"A",IF(Q7&gt;59.5,"B",IF(Q7&gt;49.5,"C",IF(Q7&gt;44.5,"D",IF(Q7&gt;39.5,"E","F")))))</f>
        <v>D</v>
      </c>
      <c r="R8" t="str">
        <f>IF(Q7&gt;69.5,"5",IF(Q7&gt;59.5,"4",IF(Q7&gt;49.5,"3",IF(Q7&gt;44.5,"2",IF(Q7&gt;39.5,"1","0")))))</f>
        <v>2</v>
      </c>
      <c r="S8" t="str">
        <f>IF(S7&gt;69.5,"A",IF(S7&gt;59.5,"B",IF(S7&gt;49.5,"C",IF(S7&gt;44.5,"D",IF(S7&gt;39.5,"E","F")))))</f>
        <v>C</v>
      </c>
      <c r="T8" t="str">
        <f>IF(S7&gt;69.5,"5",IF(S7&gt;59.5,"4",IF(S7&gt;49.5,"3",IF(S7&gt;44.5,"2",IF(S7&gt;39.5,"1","0")))))</f>
        <v>3</v>
      </c>
      <c r="U8" t="str">
        <f>IF(U7&gt;69.5,"A",IF(U7&gt;59.5,"B",IF(U7&gt;49.5,"C",IF(U7&gt;44.5,"D",IF(U7&gt;39.5,"E","F")))))</f>
        <v>B</v>
      </c>
      <c r="V8" t="str">
        <f>IF(U7&gt;69.5,"5",IF(U7&gt;59.5,"4",IF(U7&gt;49.5,"3",IF(U7&gt;44.5,"2",IF(U7&gt;39.5,"1","0")))))</f>
        <v>4</v>
      </c>
      <c r="W8" s="2"/>
      <c r="X8" s="2"/>
      <c r="Y8" s="2"/>
      <c r="Z8" s="6"/>
      <c r="AA8" s="2"/>
      <c r="AB8" s="2"/>
      <c r="AC8" s="2"/>
      <c r="AD8" s="6"/>
      <c r="AE8" s="2"/>
      <c r="AF8" s="2"/>
      <c r="AG8" s="2"/>
    </row>
    <row r="9" spans="1:33" ht="15">
      <c r="A9" s="2">
        <v>2</v>
      </c>
      <c r="B9" s="2" t="s">
        <v>141</v>
      </c>
      <c r="C9" s="11" t="s">
        <v>147</v>
      </c>
      <c r="D9" s="2">
        <f>Sheet5!AA9</f>
        <v>86</v>
      </c>
      <c r="E9" s="2">
        <f>Sheet5!AB9</f>
        <v>94</v>
      </c>
      <c r="F9" s="2">
        <f>Sheet5!AC9</f>
        <v>333</v>
      </c>
      <c r="G9" s="6">
        <f>Sheet5!AD9</f>
        <v>3.872093023255814</v>
      </c>
      <c r="H9" s="2">
        <f>Sheet5!AE9</f>
        <v>0</v>
      </c>
      <c r="I9" s="2">
        <v>78</v>
      </c>
      <c r="J9" s="2"/>
      <c r="K9" s="2">
        <v>66</v>
      </c>
      <c r="L9" s="2"/>
      <c r="M9" s="2">
        <v>45</v>
      </c>
      <c r="N9" s="2"/>
      <c r="O9" s="2">
        <v>54</v>
      </c>
      <c r="P9" s="2"/>
      <c r="Q9" s="2">
        <v>66</v>
      </c>
      <c r="R9" s="2"/>
      <c r="S9" s="2">
        <v>67</v>
      </c>
      <c r="T9" s="2"/>
      <c r="U9" s="2">
        <v>76</v>
      </c>
      <c r="V9" s="2"/>
      <c r="W9" s="2">
        <f>SUM(I$6:$U$6)</f>
        <v>21</v>
      </c>
      <c r="X9" s="2">
        <f>SUMIF(I9:U9,"&gt;39.5",Sheet2!I$6:Sheet2!$U$6)</f>
        <v>20</v>
      </c>
      <c r="Y9" s="2">
        <f>SUM(I$6*J10,K$6*L10,$M$6*N10,$O$6*P10,$Q$6*R10,$S$6*T10,$U$6*V10)</f>
        <v>81</v>
      </c>
      <c r="Z9" s="6">
        <f>Y9/W9</f>
        <v>3.857142857142857</v>
      </c>
      <c r="AA9" s="2">
        <f>Sheet5!AA9+W9</f>
        <v>107</v>
      </c>
      <c r="AB9" s="2">
        <f>Sheet5!AB9+X9</f>
        <v>114</v>
      </c>
      <c r="AC9" s="2">
        <f>Sheet5!AC9+Y9</f>
        <v>414</v>
      </c>
      <c r="AD9" s="6">
        <f>AC9/AA9</f>
        <v>3.869158878504673</v>
      </c>
      <c r="AE9" s="2">
        <f>Sheet5!AE9</f>
        <v>0</v>
      </c>
      <c r="AF9" s="2" t="str">
        <f>IF(AD9&gt;1,"GOOD STANDING","PROBATION")</f>
        <v>GOOD STANDING</v>
      </c>
      <c r="AG9" s="2" t="str">
        <f>IF(AD9&gt;4.49,"FIRST CLASS",IF(AD9&gt;3.49,"SECOND CLASS UPPER",IF(AD9&gt;2.49,"SECOND CLASS LOWER",IF(AD9&gt;1.49,"THIRD CLASS",IF(AD9&gt;0.99,"PASS",SHAKE)))))</f>
        <v>SECOND CLASS UPPER</v>
      </c>
    </row>
    <row r="10" spans="1:33" ht="15">
      <c r="A10" s="2"/>
      <c r="B10" s="2"/>
      <c r="C10" s="2"/>
      <c r="D10" s="2"/>
      <c r="E10" s="2"/>
      <c r="F10" s="2"/>
      <c r="G10" s="6"/>
      <c r="H10" s="2"/>
      <c r="I10" t="str">
        <f>IF(I9&gt;69.5,"A",IF(I9&gt;59.5,"B",IF(I9&gt;49.5,"C",IF(I9&gt;44.5,"D",IF(I9&gt;39.5,"E","F")))))</f>
        <v>A</v>
      </c>
      <c r="J10" t="str">
        <f>IF(I9&gt;69.5,"5",IF(I9&gt;59.5,"4",IF(I9&gt;49.5,"3",IF(I9&gt;44.5,"2",IF(I9&gt;39.5,"1","0")))))</f>
        <v>5</v>
      </c>
      <c r="K10" t="str">
        <f>IF(K9&gt;69.5,"A",IF(K9&gt;59.5,"B",IF(K9&gt;49.5,"C",IF(K9&gt;44.5,"D",IF(K9&gt;39.5,"E","F")))))</f>
        <v>B</v>
      </c>
      <c r="L10" t="str">
        <f>IF(K9&gt;69.5,"5",IF(K9&gt;59.5,"4",IF(K9&gt;49.5,"3",IF(K9&gt;44.5,"2",IF(K9&gt;39.5,"1","0")))))</f>
        <v>4</v>
      </c>
      <c r="M10" t="str">
        <f>IF(M9&gt;69.5,"A",IF(M9&gt;59.5,"B",IF(M9&gt;49.5,"C",IF(M9&gt;44.5,"D",IF(M9&gt;39.5,"E","F")))))</f>
        <v>D</v>
      </c>
      <c r="N10" t="str">
        <f>IF(M9&gt;69.5,"5",IF(M9&gt;59.5,"4",IF(M9&gt;49.5,"3",IF(M9&gt;44.5,"2",IF(M9&gt;39.5,"1","0")))))</f>
        <v>2</v>
      </c>
      <c r="O10" t="str">
        <f>IF(O9&gt;69.5,"A",IF(O9&gt;59.5,"B",IF(O9&gt;49.5,"C",IF(O9&gt;44.5,"D",IF(O9&gt;39.5,"E","F")))))</f>
        <v>C</v>
      </c>
      <c r="P10" t="str">
        <f>IF(O9&gt;69.5,"5",IF(O9&gt;59.5,"4",IF(O9&gt;49.5,"3",IF(O9&gt;44.5,"2",IF(O9&gt;39.5,"1","0")))))</f>
        <v>3</v>
      </c>
      <c r="Q10" t="str">
        <f>IF(Q9&gt;69.5,"A",IF(Q9&gt;59.5,"B",IF(Q9&gt;49.5,"C",IF(Q9&gt;44.5,"D",IF(Q9&gt;39.5,"E","F")))))</f>
        <v>B</v>
      </c>
      <c r="R10" t="str">
        <f>IF(Q9&gt;69.5,"5",IF(Q9&gt;59.5,"4",IF(Q9&gt;49.5,"3",IF(Q9&gt;44.5,"2",IF(Q9&gt;39.5,"1","0")))))</f>
        <v>4</v>
      </c>
      <c r="S10" t="str">
        <f>IF(S9&gt;69.5,"A",IF(S9&gt;59.5,"B",IF(S9&gt;49.5,"C",IF(S9&gt;44.5,"D",IF(S9&gt;39.5,"E","F")))))</f>
        <v>B</v>
      </c>
      <c r="T10" t="str">
        <f>IF(S9&gt;69.5,"5",IF(S9&gt;59.5,"4",IF(S9&gt;49.5,"3",IF(S9&gt;44.5,"2",IF(S9&gt;39.5,"1","0")))))</f>
        <v>4</v>
      </c>
      <c r="U10" t="str">
        <f>IF(U9&gt;69.5,"A",IF(U9&gt;59.5,"B",IF(U9&gt;49.5,"C",IF(U9&gt;44.5,"D",IF(U9&gt;39.5,"E","F")))))</f>
        <v>A</v>
      </c>
      <c r="V10" t="str">
        <f>IF(U9&gt;69.5,"5",IF(U9&gt;59.5,"4",IF(U9&gt;49.5,"3",IF(U9&gt;44.5,"2",IF(U9&gt;39.5,"1","0")))))</f>
        <v>5</v>
      </c>
      <c r="W10" s="2"/>
      <c r="X10" s="2"/>
      <c r="Y10" s="2"/>
      <c r="Z10" s="6"/>
      <c r="AA10" s="2"/>
      <c r="AB10" s="2"/>
      <c r="AC10" s="2"/>
      <c r="AD10" s="6"/>
      <c r="AE10" s="2"/>
      <c r="AF10" s="2"/>
      <c r="AG10" s="2"/>
    </row>
    <row r="11" spans="1:33" ht="15">
      <c r="A11" s="2">
        <v>3</v>
      </c>
      <c r="B11" s="2" t="s">
        <v>140</v>
      </c>
      <c r="C11" s="11" t="s">
        <v>148</v>
      </c>
      <c r="D11" s="2">
        <f>Sheet5!AA11</f>
        <v>86</v>
      </c>
      <c r="E11" s="2">
        <f>Sheet5!AB11</f>
        <v>94</v>
      </c>
      <c r="F11" s="2">
        <f>Sheet5!AC11</f>
        <v>307</v>
      </c>
      <c r="G11" s="6">
        <f>Sheet5!AD11</f>
        <v>3.5697674418604652</v>
      </c>
      <c r="H11" s="2">
        <f>Sheet5!AE11</f>
        <v>9</v>
      </c>
      <c r="I11" s="2">
        <v>54</v>
      </c>
      <c r="J11" s="2"/>
      <c r="K11" s="2">
        <v>78</v>
      </c>
      <c r="L11" s="2"/>
      <c r="M11" s="2">
        <v>54</v>
      </c>
      <c r="N11" s="2"/>
      <c r="O11" s="2">
        <v>77</v>
      </c>
      <c r="P11" s="2"/>
      <c r="Q11" s="2">
        <v>80</v>
      </c>
      <c r="R11" s="2"/>
      <c r="S11" s="2">
        <v>67</v>
      </c>
      <c r="T11" s="2"/>
      <c r="U11" s="2">
        <v>65</v>
      </c>
      <c r="V11" s="2"/>
      <c r="W11" s="2">
        <f>SUM(I$6:$U$6)</f>
        <v>21</v>
      </c>
      <c r="X11" s="2">
        <f>SUMIF(I11:U11,"&gt;39.5",Sheet2!I$6:Sheet2!$U$6)</f>
        <v>20</v>
      </c>
      <c r="Y11" s="2">
        <f>SUM(I$6*J12,K$6*L12,$M$6*N12,$O$6*P12,$Q$6*R12,$S$6*T12,$U$6*V12)</f>
        <v>87</v>
      </c>
      <c r="Z11" s="6">
        <f>Y11/W11</f>
        <v>4.142857142857143</v>
      </c>
      <c r="AA11" s="2">
        <f>Sheet5!AA11+W11</f>
        <v>107</v>
      </c>
      <c r="AB11" s="2">
        <f>Sheet5!AB11+X11</f>
        <v>114</v>
      </c>
      <c r="AC11" s="2">
        <f>Sheet5!AC11+Y11</f>
        <v>394</v>
      </c>
      <c r="AD11" s="6">
        <f>AC11/AA11</f>
        <v>3.682242990654206</v>
      </c>
      <c r="AE11" s="2">
        <f>Sheet5!AE11</f>
        <v>9</v>
      </c>
      <c r="AF11" s="2" t="str">
        <f>IF(AD11&gt;1,"GOOD STANDING","PROBATION")</f>
        <v>GOOD STANDING</v>
      </c>
      <c r="AG11" s="2" t="str">
        <f>IF(AD11&gt;4.49,"FIRST CLASS",IF(AD11&gt;3.49,"SECOND CLASS UPPER",IF(AD11&gt;2.49,"SECOND CLASS LOWER",IF(AD11&gt;1.49,"THIRD CLASS",IF(AD11&gt;0.99,"PASS",SHAKE)))))</f>
        <v>SECOND CLASS UPPER</v>
      </c>
    </row>
    <row r="12" spans="1:33" ht="15">
      <c r="A12" s="2"/>
      <c r="B12" s="2"/>
      <c r="C12" s="2"/>
      <c r="D12" s="2"/>
      <c r="E12" s="2"/>
      <c r="F12" s="2"/>
      <c r="G12" s="6"/>
      <c r="H12" s="2"/>
      <c r="I12" t="str">
        <f>IF(I11&gt;69.5,"A",IF(I11&gt;59.5,"B",IF(I11&gt;49.5,"C",IF(I11&gt;44.5,"D",IF(I11&gt;39.5,"E","F")))))</f>
        <v>C</v>
      </c>
      <c r="J12" t="str">
        <f>IF(I11&gt;69.5,"5",IF(I11&gt;59.5,"4",IF(I11&gt;49.5,"3",IF(I11&gt;44.5,"2",IF(I11&gt;39.5,"1","0")))))</f>
        <v>3</v>
      </c>
      <c r="K12" t="str">
        <f>IF(K11&gt;69.5,"A",IF(K11&gt;59.5,"B",IF(K11&gt;49.5,"C",IF(K11&gt;44.5,"D",IF(K11&gt;39.5,"E","F")))))</f>
        <v>A</v>
      </c>
      <c r="L12" t="str">
        <f>IF(K11&gt;69.5,"5",IF(K11&gt;59.5,"4",IF(K11&gt;49.5,"3",IF(K11&gt;44.5,"2",IF(K11&gt;39.5,"1","0")))))</f>
        <v>5</v>
      </c>
      <c r="M12" t="str">
        <f>IF(M11&gt;69.5,"A",IF(M11&gt;59.5,"B",IF(M11&gt;49.5,"C",IF(M11&gt;44.5,"D",IF(M11&gt;39.5,"E","F")))))</f>
        <v>C</v>
      </c>
      <c r="N12" t="str">
        <f>IF(M11&gt;69.5,"5",IF(M11&gt;59.5,"4",IF(M11&gt;49.5,"3",IF(M11&gt;44.5,"2",IF(M11&gt;39.5,"1","0")))))</f>
        <v>3</v>
      </c>
      <c r="O12" t="str">
        <f>IF(O11&gt;69.5,"A",IF(O11&gt;59.5,"B",IF(O11&gt;49.5,"C",IF(O11&gt;44.5,"D",IF(O11&gt;39.5,"E","F")))))</f>
        <v>A</v>
      </c>
      <c r="P12" t="str">
        <f>IF(O11&gt;69.5,"5",IF(O11&gt;59.5,"4",IF(O11&gt;49.5,"3",IF(O11&gt;44.5,"2",IF(O11&gt;39.5,"1","0")))))</f>
        <v>5</v>
      </c>
      <c r="Q12" t="str">
        <f>IF(Q11&gt;69.5,"A",IF(Q11&gt;59.5,"B",IF(Q11&gt;49.5,"C",IF(Q11&gt;44.5,"D",IF(Q11&gt;39.5,"E","F")))))</f>
        <v>A</v>
      </c>
      <c r="R12" t="str">
        <f>IF(Q11&gt;69.5,"5",IF(Q11&gt;59.5,"4",IF(Q11&gt;49.5,"3",IF(Q11&gt;44.5,"2",IF(Q11&gt;39.5,"1","0")))))</f>
        <v>5</v>
      </c>
      <c r="S12" t="str">
        <f>IF(S11&gt;69.5,"A",IF(S11&gt;59.5,"B",IF(S11&gt;49.5,"C",IF(S11&gt;44.5,"D",IF(S11&gt;39.5,"E","F")))))</f>
        <v>B</v>
      </c>
      <c r="T12" t="str">
        <f>IF(S11&gt;69.5,"5",IF(S11&gt;59.5,"4",IF(S11&gt;49.5,"3",IF(S11&gt;44.5,"2",IF(S11&gt;39.5,"1","0")))))</f>
        <v>4</v>
      </c>
      <c r="U12" t="str">
        <f>IF(U11&gt;69.5,"A",IF(U11&gt;59.5,"B",IF(U11&gt;49.5,"C",IF(U11&gt;44.5,"D",IF(U11&gt;39.5,"E","F")))))</f>
        <v>B</v>
      </c>
      <c r="V12" t="str">
        <f>IF(U11&gt;69.5,"5",IF(U11&gt;59.5,"4",IF(U11&gt;49.5,"3",IF(U11&gt;44.5,"2",IF(U11&gt;39.5,"1","0")))))</f>
        <v>4</v>
      </c>
      <c r="W12" s="2"/>
      <c r="X12" s="2"/>
      <c r="Y12" s="2"/>
      <c r="Z12" s="6"/>
      <c r="AA12" s="2"/>
      <c r="AB12" s="2"/>
      <c r="AC12" s="2"/>
      <c r="AD12" s="6"/>
      <c r="AE12" s="2"/>
      <c r="AF12" s="2"/>
      <c r="AG12" s="2"/>
    </row>
    <row r="13" spans="1:33" ht="15">
      <c r="A13" s="2">
        <v>4</v>
      </c>
      <c r="B13" s="2" t="s">
        <v>143</v>
      </c>
      <c r="C13" s="11" t="s">
        <v>149</v>
      </c>
      <c r="D13" s="2">
        <f>Sheet5!AA13</f>
        <v>86</v>
      </c>
      <c r="E13" s="2">
        <f>Sheet5!AB13</f>
        <v>94</v>
      </c>
      <c r="F13" s="2">
        <f>Sheet5!AC13</f>
        <v>290</v>
      </c>
      <c r="G13" s="6">
        <f>Sheet5!AD13</f>
        <v>3.372093023255814</v>
      </c>
      <c r="H13" s="2">
        <f>Sheet5!AE13</f>
        <v>0</v>
      </c>
      <c r="I13" s="2">
        <v>56</v>
      </c>
      <c r="J13" s="2"/>
      <c r="K13" s="2">
        <v>45</v>
      </c>
      <c r="L13" s="2"/>
      <c r="M13" s="2">
        <v>67</v>
      </c>
      <c r="N13" s="2"/>
      <c r="O13" s="2">
        <v>70</v>
      </c>
      <c r="P13" s="2"/>
      <c r="Q13" s="2">
        <v>56</v>
      </c>
      <c r="R13" s="2"/>
      <c r="S13" s="2">
        <v>55</v>
      </c>
      <c r="T13" s="2"/>
      <c r="U13" s="2">
        <v>44</v>
      </c>
      <c r="V13" s="2"/>
      <c r="W13" s="2">
        <f>SUM(I$6:$U$6)</f>
        <v>21</v>
      </c>
      <c r="X13" s="2">
        <f>SUMIF(I13:U13,"&gt;39.5",Sheet2!I$6:Sheet2!$U$6)</f>
        <v>20</v>
      </c>
      <c r="Y13" s="2">
        <f>SUM(I$6*J14,K$6*L14,$M$6*N14,$O$6*P14,$Q$6*R14,$S$6*T14,$U$6*V14)</f>
        <v>63</v>
      </c>
      <c r="Z13" s="6">
        <f>Y13/W13</f>
        <v>3</v>
      </c>
      <c r="AA13" s="2">
        <f>Sheet5!AA13+W13</f>
        <v>107</v>
      </c>
      <c r="AB13" s="2">
        <f>Sheet5!AB13+X13</f>
        <v>114</v>
      </c>
      <c r="AC13" s="2">
        <f>Sheet5!AC13+Y13</f>
        <v>353</v>
      </c>
      <c r="AD13" s="6">
        <f>AC13/AA13</f>
        <v>3.2990654205607477</v>
      </c>
      <c r="AE13" s="2">
        <f>Sheet5!AE13</f>
        <v>0</v>
      </c>
      <c r="AF13" s="2" t="str">
        <f>IF(AD13&gt;1,"GOOD STANDING","PROBATION")</f>
        <v>GOOD STANDING</v>
      </c>
      <c r="AG13" s="2" t="str">
        <f>IF(AD13&gt;4.49,"FIRST CLASS",IF(AD13&gt;3.49,"SECOND CLASS UPPER",IF(AD13&gt;2.49,"SECOND CLASS LOWER",IF(AD13&gt;1.49,"THIRD CLASS",IF(AD13&gt;0.99,"PASS",SHAKE)))))</f>
        <v>SECOND CLASS LOWER</v>
      </c>
    </row>
    <row r="14" spans="1:33" ht="15">
      <c r="A14" s="2"/>
      <c r="B14" s="2"/>
      <c r="C14" s="2"/>
      <c r="D14" s="2"/>
      <c r="E14" s="2"/>
      <c r="F14" s="2"/>
      <c r="G14" s="6"/>
      <c r="H14" s="2"/>
      <c r="I14" t="str">
        <f>IF(I13&gt;69.5,"A",IF(I13&gt;59.5,"B",IF(I13&gt;49.5,"C",IF(I13&gt;44.5,"D",IF(I13&gt;39.5,"E","F")))))</f>
        <v>C</v>
      </c>
      <c r="J14" t="str">
        <f>IF(I13&gt;69.5,"5",IF(I13&gt;59.5,"4",IF(I13&gt;49.5,"3",IF(I13&gt;44.5,"2",IF(I13&gt;39.5,"1","0")))))</f>
        <v>3</v>
      </c>
      <c r="K14" t="str">
        <f>IF(K13&gt;69.5,"A",IF(K13&gt;59.5,"B",IF(K13&gt;49.5,"C",IF(K13&gt;44.5,"D",IF(K13&gt;39.5,"E","F")))))</f>
        <v>D</v>
      </c>
      <c r="L14" t="str">
        <f>IF(K13&gt;69.5,"5",IF(K13&gt;59.5,"4",IF(K13&gt;49.5,"3",IF(K13&gt;44.5,"2",IF(K13&gt;39.5,"1","0")))))</f>
        <v>2</v>
      </c>
      <c r="M14" t="str">
        <f>IF(M13&gt;69.5,"A",IF(M13&gt;59.5,"B",IF(M13&gt;49.5,"C",IF(M13&gt;44.5,"D",IF(M13&gt;39.5,"E","F")))))</f>
        <v>B</v>
      </c>
      <c r="N14" t="str">
        <f>IF(M13&gt;69.5,"5",IF(M13&gt;59.5,"4",IF(M13&gt;49.5,"3",IF(M13&gt;44.5,"2",IF(M13&gt;39.5,"1","0")))))</f>
        <v>4</v>
      </c>
      <c r="O14" t="str">
        <f>IF(O13&gt;69.5,"A",IF(O13&gt;59.5,"B",IF(O13&gt;49.5,"C",IF(O13&gt;44.5,"D",IF(O13&gt;39.5,"E","F")))))</f>
        <v>A</v>
      </c>
      <c r="P14" t="str">
        <f>IF(O13&gt;69.5,"5",IF(O13&gt;59.5,"4",IF(O13&gt;49.5,"3",IF(O13&gt;44.5,"2",IF(O13&gt;39.5,"1","0")))))</f>
        <v>5</v>
      </c>
      <c r="Q14" t="str">
        <f>IF(Q13&gt;69.5,"A",IF(Q13&gt;59.5,"B",IF(Q13&gt;49.5,"C",IF(Q13&gt;44.5,"D",IF(Q13&gt;39.5,"E","F")))))</f>
        <v>C</v>
      </c>
      <c r="R14" t="str">
        <f>IF(Q13&gt;69.5,"5",IF(Q13&gt;59.5,"4",IF(Q13&gt;49.5,"3",IF(Q13&gt;44.5,"2",IF(Q13&gt;39.5,"1","0")))))</f>
        <v>3</v>
      </c>
      <c r="S14" t="str">
        <f>IF(S13&gt;69.5,"A",IF(S13&gt;59.5,"B",IF(S13&gt;49.5,"C",IF(S13&gt;44.5,"D",IF(S13&gt;39.5,"E","F")))))</f>
        <v>C</v>
      </c>
      <c r="T14" t="str">
        <f>IF(S13&gt;69.5,"5",IF(S13&gt;59.5,"4",IF(S13&gt;49.5,"3",IF(S13&gt;44.5,"2",IF(S13&gt;39.5,"1","0")))))</f>
        <v>3</v>
      </c>
      <c r="U14" t="str">
        <f>IF(U13&gt;69.5,"A",IF(U13&gt;59.5,"B",IF(U13&gt;49.5,"C",IF(U13&gt;44.5,"D",IF(U13&gt;39.5,"E","F")))))</f>
        <v>E</v>
      </c>
      <c r="V14" t="str">
        <f>IF(U13&gt;69.5,"5",IF(U13&gt;59.5,"4",IF(U13&gt;49.5,"3",IF(U13&gt;44.5,"2",IF(U13&gt;39.5,"1","0")))))</f>
        <v>1</v>
      </c>
      <c r="W14" s="2"/>
      <c r="X14" s="2"/>
      <c r="Y14" s="2"/>
      <c r="Z14" s="6"/>
      <c r="AA14" s="2"/>
      <c r="AB14" s="2"/>
      <c r="AC14" s="2"/>
      <c r="AD14" s="6"/>
      <c r="AE14" s="2"/>
      <c r="AF14" s="2"/>
      <c r="AG14" s="2"/>
    </row>
    <row r="15" spans="1:33" ht="15">
      <c r="A15" s="2">
        <v>5</v>
      </c>
      <c r="B15" s="2" t="s">
        <v>142</v>
      </c>
      <c r="C15" s="11" t="s">
        <v>150</v>
      </c>
      <c r="D15" s="2">
        <f>Sheet5!AA15</f>
        <v>86</v>
      </c>
      <c r="E15" s="2">
        <f>Sheet5!AB15</f>
        <v>94</v>
      </c>
      <c r="F15" s="2">
        <f>Sheet5!AC15</f>
        <v>317</v>
      </c>
      <c r="G15" s="6">
        <f>Sheet5!AD15</f>
        <v>3.686046511627907</v>
      </c>
      <c r="H15" s="2">
        <f>Sheet5!AE15</f>
        <v>0</v>
      </c>
      <c r="I15" s="2">
        <v>62</v>
      </c>
      <c r="J15" s="2"/>
      <c r="K15" s="2">
        <v>55</v>
      </c>
      <c r="L15" s="2"/>
      <c r="M15" s="2">
        <v>77</v>
      </c>
      <c r="N15" s="2"/>
      <c r="O15" s="2">
        <v>70</v>
      </c>
      <c r="P15" s="2"/>
      <c r="Q15" s="2">
        <v>56</v>
      </c>
      <c r="R15" s="2"/>
      <c r="S15" s="2">
        <v>60</v>
      </c>
      <c r="T15" s="2"/>
      <c r="U15" s="2">
        <v>76</v>
      </c>
      <c r="V15" s="2"/>
      <c r="W15" s="2">
        <f>SUM(I$6:$U$6)</f>
        <v>21</v>
      </c>
      <c r="X15" s="2">
        <f>SUMIF(I15:U15,"&gt;39.5",Sheet2!I$6:Sheet2!$U$6)</f>
        <v>20</v>
      </c>
      <c r="Y15" s="2">
        <f>SUM(I$6*J16,K$6*L16,$M$6*N16,$O$6*P16,$Q$6*R16,$S$6*T16,$U$6*V16)</f>
        <v>87</v>
      </c>
      <c r="Z15" s="6">
        <f>Y15/W15</f>
        <v>4.142857142857143</v>
      </c>
      <c r="AA15" s="2">
        <f>Sheet5!AA15+W15</f>
        <v>107</v>
      </c>
      <c r="AB15" s="2">
        <f>Sheet5!AB15+X15</f>
        <v>114</v>
      </c>
      <c r="AC15" s="2">
        <f>Sheet5!AC15+Y15</f>
        <v>404</v>
      </c>
      <c r="AD15" s="6">
        <f>AC15/AA15</f>
        <v>3.7757009345794392</v>
      </c>
      <c r="AE15" s="2">
        <f>Sheet5!AE15</f>
        <v>0</v>
      </c>
      <c r="AF15" s="2" t="str">
        <f>IF(AD15&gt;1,"GOOD STANDING","PROBATION")</f>
        <v>GOOD STANDING</v>
      </c>
      <c r="AG15" s="2" t="str">
        <f>IF(AD15&gt;4.49,"FIRST CLASS",IF(AD15&gt;3.49,"SECOND CLASS UPPER",IF(AD15&gt;2.49,"SECOND CLASS LOWER",IF(AD15&gt;1.49,"THIRD CLASS",IF(AD15&gt;0.99,"PASS",SHAKE)))))</f>
        <v>SECOND CLASS UPPER</v>
      </c>
    </row>
    <row r="16" spans="1:33" ht="15">
      <c r="A16" s="2"/>
      <c r="B16" s="2"/>
      <c r="C16" s="2"/>
      <c r="D16" s="2"/>
      <c r="E16" s="2"/>
      <c r="F16" s="2"/>
      <c r="G16" s="6"/>
      <c r="H16" s="2"/>
      <c r="I16" t="str">
        <f>IF(I15&gt;69.5,"A",IF(I15&gt;59.5,"B",IF(I15&gt;49.5,"C",IF(I15&gt;44.5,"D",IF(I15&gt;39.5,"E","F")))))</f>
        <v>B</v>
      </c>
      <c r="J16" t="str">
        <f>IF(I15&gt;69.5,"5",IF(I15&gt;59.5,"4",IF(I15&gt;49.5,"3",IF(I15&gt;44.5,"2",IF(I15&gt;39.5,"1","0")))))</f>
        <v>4</v>
      </c>
      <c r="K16" t="str">
        <f>IF(K15&gt;69.5,"A",IF(K15&gt;59.5,"B",IF(K15&gt;49.5,"C",IF(K15&gt;44.5,"D",IF(K15&gt;39.5,"E","F")))))</f>
        <v>C</v>
      </c>
      <c r="L16" t="str">
        <f>IF(K15&gt;69.5,"5",IF(K15&gt;59.5,"4",IF(K15&gt;49.5,"3",IF(K15&gt;44.5,"2",IF(K15&gt;39.5,"1","0")))))</f>
        <v>3</v>
      </c>
      <c r="M16" t="str">
        <f>IF(M15&gt;69.5,"A",IF(M15&gt;59.5,"B",IF(M15&gt;49.5,"C",IF(M15&gt;44.5,"D",IF(M15&gt;39.5,"E","F")))))</f>
        <v>A</v>
      </c>
      <c r="N16" t="str">
        <f>IF(M15&gt;69.5,"5",IF(M15&gt;59.5,"4",IF(M15&gt;49.5,"3",IF(M15&gt;44.5,"2",IF(M15&gt;39.5,"1","0")))))</f>
        <v>5</v>
      </c>
      <c r="O16" t="str">
        <f>IF(O15&gt;69.5,"A",IF(O15&gt;59.5,"B",IF(O15&gt;49.5,"C",IF(O15&gt;44.5,"D",IF(O15&gt;39.5,"E","F")))))</f>
        <v>A</v>
      </c>
      <c r="P16" t="str">
        <f>IF(O15&gt;69.5,"5",IF(O15&gt;59.5,"4",IF(O15&gt;49.5,"3",IF(O15&gt;44.5,"2",IF(O15&gt;39.5,"1","0")))))</f>
        <v>5</v>
      </c>
      <c r="Q16" t="str">
        <f>IF(Q15&gt;69.5,"A",IF(Q15&gt;59.5,"B",IF(Q15&gt;49.5,"C",IF(Q15&gt;44.5,"D",IF(Q15&gt;39.5,"E","F")))))</f>
        <v>C</v>
      </c>
      <c r="R16" t="str">
        <f>IF(Q15&gt;69.5,"5",IF(Q15&gt;59.5,"4",IF(Q15&gt;49.5,"3",IF(Q15&gt;44.5,"2",IF(Q15&gt;39.5,"1","0")))))</f>
        <v>3</v>
      </c>
      <c r="S16" t="str">
        <f>IF(S15&gt;69.5,"A",IF(S15&gt;59.5,"B",IF(S15&gt;49.5,"C",IF(S15&gt;44.5,"D",IF(S15&gt;39.5,"E","F")))))</f>
        <v>B</v>
      </c>
      <c r="T16" t="str">
        <f>IF(S15&gt;69.5,"5",IF(S15&gt;59.5,"4",IF(S15&gt;49.5,"3",IF(S15&gt;44.5,"2",IF(S15&gt;39.5,"1","0")))))</f>
        <v>4</v>
      </c>
      <c r="U16" t="str">
        <f>IF(U15&gt;69.5,"A",IF(U15&gt;59.5,"B",IF(U15&gt;49.5,"C",IF(U15&gt;44.5,"D",IF(U15&gt;39.5,"E","F")))))</f>
        <v>A</v>
      </c>
      <c r="V16" t="str">
        <f>IF(U15&gt;69.5,"5",IF(U15&gt;59.5,"4",IF(U15&gt;49.5,"3",IF(U15&gt;44.5,"2",IF(U15&gt;39.5,"1","0")))))</f>
        <v>5</v>
      </c>
      <c r="W16" s="2"/>
      <c r="X16" s="2"/>
      <c r="Y16" s="2"/>
      <c r="Z16" s="6"/>
      <c r="AA16" s="2"/>
      <c r="AB16" s="2"/>
      <c r="AC16" s="2"/>
      <c r="AD16" s="6"/>
      <c r="AE16" s="2"/>
      <c r="AF16" s="2"/>
      <c r="AG16" s="2"/>
    </row>
    <row r="17" spans="1:33" ht="15">
      <c r="A17" s="2">
        <v>6</v>
      </c>
      <c r="B17" s="2" t="s">
        <v>144</v>
      </c>
      <c r="C17" s="11" t="s">
        <v>151</v>
      </c>
      <c r="D17" s="2">
        <f>Sheet5!AA17</f>
        <v>86</v>
      </c>
      <c r="E17" s="2">
        <f>Sheet5!AB17</f>
        <v>94</v>
      </c>
      <c r="F17" s="2">
        <f>Sheet5!AC17</f>
        <v>272</v>
      </c>
      <c r="G17" s="6">
        <f>Sheet5!AD17</f>
        <v>3.1627906976744184</v>
      </c>
      <c r="H17" s="2">
        <f>Sheet5!AE17</f>
        <v>0</v>
      </c>
      <c r="I17" s="2">
        <v>55</v>
      </c>
      <c r="J17" s="2"/>
      <c r="K17" s="2">
        <v>64</v>
      </c>
      <c r="L17" s="2"/>
      <c r="M17" s="2">
        <v>40</v>
      </c>
      <c r="N17" s="2"/>
      <c r="O17" s="2">
        <v>56</v>
      </c>
      <c r="P17" s="2"/>
      <c r="Q17" s="2">
        <v>54</v>
      </c>
      <c r="R17" s="2"/>
      <c r="S17" s="2">
        <v>44</v>
      </c>
      <c r="T17" s="2"/>
      <c r="U17" s="2">
        <v>60</v>
      </c>
      <c r="V17" s="2"/>
      <c r="W17" s="2">
        <f>SUM(I$6:$U$6)</f>
        <v>21</v>
      </c>
      <c r="X17" s="2">
        <f>SUMIF(I17:U17,"&gt;39.5",Sheet2!I$6:Sheet2!$U$6)</f>
        <v>20</v>
      </c>
      <c r="Y17" s="2">
        <f>SUM(I$6*J18,K$6*L18,$M$6*N18,$O$6*P18,$Q$6*R18,$S$6*T18,$U$6*V18)</f>
        <v>57</v>
      </c>
      <c r="Z17" s="6">
        <f>Y17/W17</f>
        <v>2.7142857142857144</v>
      </c>
      <c r="AA17" s="2">
        <f>Sheet5!AA17+W17</f>
        <v>107</v>
      </c>
      <c r="AB17" s="2">
        <f>Sheet5!AB17+X17</f>
        <v>114</v>
      </c>
      <c r="AC17" s="2">
        <f>Sheet5!AC17+Y17</f>
        <v>329</v>
      </c>
      <c r="AD17" s="6">
        <f>AC17/AA17</f>
        <v>3.074766355140187</v>
      </c>
      <c r="AE17" s="2">
        <f>Sheet5!AE17</f>
        <v>0</v>
      </c>
      <c r="AF17" s="2" t="str">
        <f>IF(AD17&gt;1,"GOOD STANDING","PROBATION")</f>
        <v>GOOD STANDING</v>
      </c>
      <c r="AG17" s="2" t="str">
        <f>IF(AD17&gt;4.49,"FIRST CLASS",IF(AD17&gt;3.49,"SECOND CLASS UPPER",IF(AD17&gt;2.49,"SECOND CLASS LOWER",IF(AD17&gt;1.49,"THIRD CLASS",IF(AD17&gt;0.99,"PASS",SHAKE)))))</f>
        <v>SECOND CLASS LOWER</v>
      </c>
    </row>
    <row r="18" spans="1:33" ht="15">
      <c r="A18" s="2"/>
      <c r="B18" s="2"/>
      <c r="C18" s="2"/>
      <c r="D18" s="2"/>
      <c r="E18" s="2"/>
      <c r="F18" s="2"/>
      <c r="G18" s="6"/>
      <c r="H18" s="2"/>
      <c r="I18" t="str">
        <f>IF(I17&gt;69.5,"A",IF(I17&gt;59.5,"B",IF(I17&gt;49.5,"C",IF(I17&gt;44.5,"D",IF(I17&gt;39.5,"E","F")))))</f>
        <v>C</v>
      </c>
      <c r="J18" t="str">
        <f>IF(I17&gt;69.5,"5",IF(I17&gt;59.5,"4",IF(I17&gt;49.5,"3",IF(I17&gt;44.5,"2",IF(I17&gt;39.5,"1","0")))))</f>
        <v>3</v>
      </c>
      <c r="K18" t="str">
        <f>IF(K17&gt;69.5,"A",IF(K17&gt;59.5,"B",IF(K17&gt;49.5,"C",IF(K17&gt;44.5,"D",IF(K17&gt;39.5,"E","F")))))</f>
        <v>B</v>
      </c>
      <c r="L18" t="str">
        <f>IF(K17&gt;69.5,"5",IF(K17&gt;59.5,"4",IF(K17&gt;49.5,"3",IF(K17&gt;44.5,"2",IF(K17&gt;39.5,"1","0")))))</f>
        <v>4</v>
      </c>
      <c r="M18" t="str">
        <f>IF(M17&gt;69.5,"A",IF(M17&gt;59.5,"B",IF(M17&gt;49.5,"C",IF(M17&gt;44.5,"D",IF(M17&gt;39.5,"E","F")))))</f>
        <v>E</v>
      </c>
      <c r="N18" t="str">
        <f>IF(M17&gt;69.5,"5",IF(M17&gt;59.5,"4",IF(M17&gt;49.5,"3",IF(M17&gt;44.5,"2",IF(M17&gt;39.5,"1","0")))))</f>
        <v>1</v>
      </c>
      <c r="O18" t="str">
        <f>IF(O17&gt;69.5,"A",IF(O17&gt;59.5,"B",IF(O17&gt;49.5,"C",IF(O17&gt;44.5,"D",IF(O17&gt;39.5,"E","F")))))</f>
        <v>C</v>
      </c>
      <c r="P18" t="str">
        <f>IF(O17&gt;69.5,"5",IF(O17&gt;59.5,"4",IF(O17&gt;49.5,"3",IF(O17&gt;44.5,"2",IF(O17&gt;39.5,"1","0")))))</f>
        <v>3</v>
      </c>
      <c r="Q18" t="str">
        <f>IF(Q17&gt;69.5,"A",IF(Q17&gt;59.5,"B",IF(Q17&gt;49.5,"C",IF(Q17&gt;44.5,"D",IF(Q17&gt;39.5,"E","F")))))</f>
        <v>C</v>
      </c>
      <c r="R18" t="str">
        <f>IF(Q17&gt;69.5,"5",IF(Q17&gt;59.5,"4",IF(Q17&gt;49.5,"3",IF(Q17&gt;44.5,"2",IF(Q17&gt;39.5,"1","0")))))</f>
        <v>3</v>
      </c>
      <c r="S18" t="str">
        <f>IF(S17&gt;69.5,"A",IF(S17&gt;59.5,"B",IF(S17&gt;49.5,"C",IF(S17&gt;44.5,"D",IF(S17&gt;39.5,"E","F")))))</f>
        <v>E</v>
      </c>
      <c r="T18" t="str">
        <f>IF(S17&gt;69.5,"5",IF(S17&gt;59.5,"4",IF(S17&gt;49.5,"3",IF(S17&gt;44.5,"2",IF(S17&gt;39.5,"1","0")))))</f>
        <v>1</v>
      </c>
      <c r="U18" t="str">
        <f>IF(U17&gt;69.5,"A",IF(U17&gt;59.5,"B",IF(U17&gt;49.5,"C",IF(U17&gt;44.5,"D",IF(U17&gt;39.5,"E","F")))))</f>
        <v>B</v>
      </c>
      <c r="V18" t="str">
        <f>IF(U17&gt;69.5,"5",IF(U17&gt;59.5,"4",IF(U17&gt;49.5,"3",IF(U17&gt;44.5,"2",IF(U17&gt;39.5,"1","0")))))</f>
        <v>4</v>
      </c>
      <c r="W18" s="2"/>
      <c r="X18" s="2"/>
      <c r="Y18" s="2"/>
      <c r="Z18" s="6"/>
      <c r="AA18" s="2"/>
      <c r="AB18" s="2"/>
      <c r="AC18" s="2"/>
      <c r="AD18" s="6"/>
      <c r="AE18" s="2"/>
      <c r="AF18" s="2"/>
      <c r="AG18" s="2"/>
    </row>
  </sheetData>
  <sheetProtection/>
  <mergeCells count="205">
    <mergeCell ref="AF17:AF18"/>
    <mergeCell ref="AG17:AG18"/>
    <mergeCell ref="AB17:AB18"/>
    <mergeCell ref="AC17:AC18"/>
    <mergeCell ref="AD17:AD18"/>
    <mergeCell ref="AE17:AE18"/>
    <mergeCell ref="X17:X18"/>
    <mergeCell ref="Y17:Y18"/>
    <mergeCell ref="Z17:Z18"/>
    <mergeCell ref="AA17:AA18"/>
    <mergeCell ref="Q17:R17"/>
    <mergeCell ref="S17:T17"/>
    <mergeCell ref="U17:V17"/>
    <mergeCell ref="W17:W18"/>
    <mergeCell ref="I17:J17"/>
    <mergeCell ref="K17:L17"/>
    <mergeCell ref="M17:N17"/>
    <mergeCell ref="O17:P17"/>
    <mergeCell ref="AF15:AF16"/>
    <mergeCell ref="AG15:AG16"/>
    <mergeCell ref="Q15:R15"/>
    <mergeCell ref="S15:T15"/>
    <mergeCell ref="U15:V15"/>
    <mergeCell ref="W15:W16"/>
    <mergeCell ref="A17:A18"/>
    <mergeCell ref="B17:B18"/>
    <mergeCell ref="C17:C18"/>
    <mergeCell ref="D17:D18"/>
    <mergeCell ref="E17:E18"/>
    <mergeCell ref="F17:F18"/>
    <mergeCell ref="G17:G18"/>
    <mergeCell ref="H17:H18"/>
    <mergeCell ref="AB15:AB16"/>
    <mergeCell ref="AC15:AC16"/>
    <mergeCell ref="AD15:AD16"/>
    <mergeCell ref="AE15:AE16"/>
    <mergeCell ref="X15:X16"/>
    <mergeCell ref="Y15:Y16"/>
    <mergeCell ref="Z15:Z16"/>
    <mergeCell ref="AA15:AA16"/>
    <mergeCell ref="I15:J15"/>
    <mergeCell ref="K15:L15"/>
    <mergeCell ref="M15:N15"/>
    <mergeCell ref="O15:P15"/>
    <mergeCell ref="AF13:AF14"/>
    <mergeCell ref="AG13:AG14"/>
    <mergeCell ref="Q13:R13"/>
    <mergeCell ref="S13:T13"/>
    <mergeCell ref="U13:V13"/>
    <mergeCell ref="W13:W14"/>
    <mergeCell ref="A15:A16"/>
    <mergeCell ref="B15:B16"/>
    <mergeCell ref="C15:C16"/>
    <mergeCell ref="D15:D16"/>
    <mergeCell ref="E15:E16"/>
    <mergeCell ref="F15:F16"/>
    <mergeCell ref="G15:G16"/>
    <mergeCell ref="H15:H16"/>
    <mergeCell ref="AB13:AB14"/>
    <mergeCell ref="AC13:AC14"/>
    <mergeCell ref="AD13:AD14"/>
    <mergeCell ref="AE13:AE14"/>
    <mergeCell ref="X13:X14"/>
    <mergeCell ref="Y13:Y14"/>
    <mergeCell ref="Z13:Z14"/>
    <mergeCell ref="AA13:AA14"/>
    <mergeCell ref="I13:J13"/>
    <mergeCell ref="K13:L13"/>
    <mergeCell ref="M13:N13"/>
    <mergeCell ref="O13:P13"/>
    <mergeCell ref="AF11:AF12"/>
    <mergeCell ref="AG11:AG12"/>
    <mergeCell ref="Q11:R11"/>
    <mergeCell ref="S11:T11"/>
    <mergeCell ref="U11:V11"/>
    <mergeCell ref="W11:W12"/>
    <mergeCell ref="A13:A14"/>
    <mergeCell ref="B13:B14"/>
    <mergeCell ref="C13:C14"/>
    <mergeCell ref="D13:D14"/>
    <mergeCell ref="E13:E14"/>
    <mergeCell ref="F13:F14"/>
    <mergeCell ref="G13:G14"/>
    <mergeCell ref="H13:H14"/>
    <mergeCell ref="AB11:AB12"/>
    <mergeCell ref="AC11:AC12"/>
    <mergeCell ref="AD11:AD12"/>
    <mergeCell ref="AE11:AE12"/>
    <mergeCell ref="X11:X12"/>
    <mergeCell ref="Y11:Y12"/>
    <mergeCell ref="Z11:Z12"/>
    <mergeCell ref="AA11:AA12"/>
    <mergeCell ref="I11:J11"/>
    <mergeCell ref="K11:L11"/>
    <mergeCell ref="M11:N11"/>
    <mergeCell ref="O11:P11"/>
    <mergeCell ref="AF9:AF10"/>
    <mergeCell ref="AG9:AG10"/>
    <mergeCell ref="Q9:R9"/>
    <mergeCell ref="S9:T9"/>
    <mergeCell ref="U9:V9"/>
    <mergeCell ref="W9:W10"/>
    <mergeCell ref="A11:A12"/>
    <mergeCell ref="B11:B12"/>
    <mergeCell ref="C11:C12"/>
    <mergeCell ref="D11:D12"/>
    <mergeCell ref="E11:E12"/>
    <mergeCell ref="F11:F12"/>
    <mergeCell ref="G11:G12"/>
    <mergeCell ref="H11:H12"/>
    <mergeCell ref="AB9:AB10"/>
    <mergeCell ref="AC9:AC10"/>
    <mergeCell ref="AD9:AD10"/>
    <mergeCell ref="AE9:AE10"/>
    <mergeCell ref="X9:X10"/>
    <mergeCell ref="Y9:Y10"/>
    <mergeCell ref="Z9:Z10"/>
    <mergeCell ref="AA9:AA10"/>
    <mergeCell ref="I9:J9"/>
    <mergeCell ref="K9:L9"/>
    <mergeCell ref="M9:N9"/>
    <mergeCell ref="O9:P9"/>
    <mergeCell ref="AF7:AF8"/>
    <mergeCell ref="AG7:AG8"/>
    <mergeCell ref="Q7:R7"/>
    <mergeCell ref="S7:T7"/>
    <mergeCell ref="U7:V7"/>
    <mergeCell ref="W7:W8"/>
    <mergeCell ref="A9:A10"/>
    <mergeCell ref="B9:B10"/>
    <mergeCell ref="C9:C10"/>
    <mergeCell ref="D9:D10"/>
    <mergeCell ref="E9:E10"/>
    <mergeCell ref="F9:F10"/>
    <mergeCell ref="G9:G10"/>
    <mergeCell ref="H9:H10"/>
    <mergeCell ref="AB7:AB8"/>
    <mergeCell ref="AC7:AC8"/>
    <mergeCell ref="AD7:AD8"/>
    <mergeCell ref="AE7:AE8"/>
    <mergeCell ref="X7:X8"/>
    <mergeCell ref="Y7:Y8"/>
    <mergeCell ref="Z7:Z8"/>
    <mergeCell ref="AA7:AA8"/>
    <mergeCell ref="M7:N7"/>
    <mergeCell ref="O7:P7"/>
    <mergeCell ref="E7:E8"/>
    <mergeCell ref="F7:F8"/>
    <mergeCell ref="G7:G8"/>
    <mergeCell ref="H7:H8"/>
    <mergeCell ref="A7:A8"/>
    <mergeCell ref="B7:B8"/>
    <mergeCell ref="C7:C8"/>
    <mergeCell ref="D7:D8"/>
    <mergeCell ref="I6:J6"/>
    <mergeCell ref="K6:L6"/>
    <mergeCell ref="H4:H6"/>
    <mergeCell ref="I7:J7"/>
    <mergeCell ref="K7:L7"/>
    <mergeCell ref="I4:J4"/>
    <mergeCell ref="AE4:AE6"/>
    <mergeCell ref="AF4:AF6"/>
    <mergeCell ref="AG4:AG6"/>
    <mergeCell ref="I5:J5"/>
    <mergeCell ref="K5:L5"/>
    <mergeCell ref="M5:N5"/>
    <mergeCell ref="O5:P5"/>
    <mergeCell ref="Q5:R5"/>
    <mergeCell ref="AD4:AD6"/>
    <mergeCell ref="X4:X6"/>
    <mergeCell ref="AB4:AB6"/>
    <mergeCell ref="AC4:AC6"/>
    <mergeCell ref="K4:L4"/>
    <mergeCell ref="M4:N4"/>
    <mergeCell ref="O4:P4"/>
    <mergeCell ref="U6:V6"/>
    <mergeCell ref="Y4:Y6"/>
    <mergeCell ref="Z4:Z6"/>
    <mergeCell ref="M6:N6"/>
    <mergeCell ref="O6:P6"/>
    <mergeCell ref="Q4:R4"/>
    <mergeCell ref="S4:T4"/>
    <mergeCell ref="U4:V4"/>
    <mergeCell ref="W4:W6"/>
    <mergeCell ref="Q6:R6"/>
    <mergeCell ref="AA4:AA6"/>
    <mergeCell ref="S6:T6"/>
    <mergeCell ref="S5:T5"/>
    <mergeCell ref="U5:V5"/>
    <mergeCell ref="A3:A6"/>
    <mergeCell ref="B3:B6"/>
    <mergeCell ref="C3:C6"/>
    <mergeCell ref="D3:H3"/>
    <mergeCell ref="D4:D6"/>
    <mergeCell ref="E4:E6"/>
    <mergeCell ref="F4:F6"/>
    <mergeCell ref="G4:G6"/>
    <mergeCell ref="E1:O1"/>
    <mergeCell ref="X1:AB1"/>
    <mergeCell ref="E2:O2"/>
    <mergeCell ref="R2:V2"/>
    <mergeCell ref="AA3:AD3"/>
    <mergeCell ref="AE3:AG3"/>
    <mergeCell ref="J3:V3"/>
    <mergeCell ref="W3:Z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5">
      <selection activeCell="C11" sqref="C11:C12"/>
    </sheetView>
  </sheetViews>
  <sheetFormatPr defaultColWidth="9.140625" defaultRowHeight="15"/>
  <cols>
    <col min="1" max="1" width="4.57421875" style="0" customWidth="1"/>
    <col min="2" max="2" width="19.7109375" style="0" customWidth="1"/>
    <col min="3" max="3" width="9.8515625" style="0" customWidth="1"/>
    <col min="4" max="4" width="5.57421875" style="0" customWidth="1"/>
    <col min="5" max="6" width="4.7109375" style="0" customWidth="1"/>
    <col min="7" max="7" width="6.57421875" style="0" customWidth="1"/>
    <col min="8" max="8" width="6.421875" style="0" customWidth="1"/>
    <col min="9" max="9" width="4.00390625" style="0" customWidth="1"/>
    <col min="10" max="10" width="3.140625" style="0" customWidth="1"/>
    <col min="11" max="11" width="3.421875" style="0" customWidth="1"/>
    <col min="12" max="12" width="4.00390625" style="0" customWidth="1"/>
    <col min="13" max="13" width="3.28125" style="0" customWidth="1"/>
    <col min="14" max="14" width="4.421875" style="0" customWidth="1"/>
    <col min="15" max="15" width="3.140625" style="0" customWidth="1"/>
    <col min="16" max="16" width="4.421875" style="0" customWidth="1"/>
    <col min="17" max="17" width="3.57421875" style="0" customWidth="1"/>
    <col min="18" max="18" width="4.421875" style="0" customWidth="1"/>
    <col min="19" max="19" width="4.00390625" style="0" customWidth="1"/>
    <col min="20" max="20" width="3.57421875" style="0" customWidth="1"/>
    <col min="21" max="21" width="3.421875" style="0" customWidth="1"/>
    <col min="22" max="22" width="3.57421875" style="0" customWidth="1"/>
    <col min="23" max="23" width="5.00390625" style="0" customWidth="1"/>
    <col min="24" max="24" width="4.8515625" style="0" customWidth="1"/>
    <col min="25" max="26" width="6.140625" style="0" customWidth="1"/>
    <col min="27" max="27" width="4.28125" style="0" customWidth="1"/>
    <col min="28" max="28" width="4.140625" style="0" customWidth="1"/>
    <col min="29" max="29" width="5.421875" style="0" customWidth="1"/>
    <col min="30" max="30" width="5.28125" style="0" customWidth="1"/>
    <col min="31" max="31" width="5.57421875" style="0" customWidth="1"/>
    <col min="32" max="32" width="16.140625" style="0" customWidth="1"/>
    <col min="33" max="33" width="22.57421875" style="0" customWidth="1"/>
  </cols>
  <sheetData>
    <row r="1" spans="5:28" ht="17.25">
      <c r="E1" s="12" t="s">
        <v>22</v>
      </c>
      <c r="F1" s="12"/>
      <c r="G1" s="12"/>
      <c r="H1" s="12"/>
      <c r="I1" s="12"/>
      <c r="J1" s="12"/>
      <c r="K1" s="12"/>
      <c r="L1" s="12"/>
      <c r="M1" s="12"/>
      <c r="N1" s="12"/>
      <c r="O1" s="12"/>
      <c r="X1" s="2" t="s">
        <v>69</v>
      </c>
      <c r="Y1" s="2"/>
      <c r="Z1" s="2"/>
      <c r="AA1" s="2"/>
      <c r="AB1" s="2"/>
    </row>
    <row r="2" spans="2:22" ht="17.25">
      <c r="B2" t="s">
        <v>67</v>
      </c>
      <c r="E2" s="5" t="s">
        <v>23</v>
      </c>
      <c r="F2" s="5"/>
      <c r="G2" s="5"/>
      <c r="H2" s="5"/>
      <c r="I2" s="5"/>
      <c r="J2" s="5"/>
      <c r="K2" s="5"/>
      <c r="L2" s="5"/>
      <c r="M2" s="5"/>
      <c r="N2" s="5"/>
      <c r="O2" s="5"/>
      <c r="R2" s="2" t="s">
        <v>68</v>
      </c>
      <c r="S2" s="2"/>
      <c r="T2" s="2"/>
      <c r="U2" s="2"/>
      <c r="V2" s="2"/>
    </row>
    <row r="3" spans="1:33" ht="15">
      <c r="A3" s="2" t="s">
        <v>5</v>
      </c>
      <c r="B3" s="2" t="s">
        <v>20</v>
      </c>
      <c r="C3" s="2" t="s">
        <v>35</v>
      </c>
      <c r="D3" s="10" t="s">
        <v>0</v>
      </c>
      <c r="E3" s="10"/>
      <c r="F3" s="10"/>
      <c r="G3" s="10"/>
      <c r="H3" s="10"/>
      <c r="I3" s="1"/>
      <c r="J3" s="2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0" t="s">
        <v>2</v>
      </c>
      <c r="X3" s="10"/>
      <c r="Y3" s="10"/>
      <c r="Z3" s="10"/>
      <c r="AA3" s="10" t="s">
        <v>3</v>
      </c>
      <c r="AB3" s="10"/>
      <c r="AC3" s="10"/>
      <c r="AD3" s="10"/>
      <c r="AE3" s="2" t="s">
        <v>4</v>
      </c>
      <c r="AF3" s="2"/>
      <c r="AG3" s="2"/>
    </row>
    <row r="4" spans="1:33" ht="169.5" customHeight="1">
      <c r="A4" s="2"/>
      <c r="B4" s="2"/>
      <c r="C4" s="2"/>
      <c r="D4" s="2" t="str">
        <f>Sheet2!AA4</f>
        <v>TUT</v>
      </c>
      <c r="E4" s="2" t="str">
        <f>Sheet2!AB4</f>
        <v>TUP</v>
      </c>
      <c r="F4" s="2" t="str">
        <f>Sheet2!AC4</f>
        <v>CGP</v>
      </c>
      <c r="G4" s="2" t="str">
        <f>Sheet2!AD4</f>
        <v>CGPA</v>
      </c>
      <c r="H4" s="2" t="str">
        <f>Sheet1!AE4</f>
        <v>UCCO</v>
      </c>
      <c r="I4" s="3" t="s">
        <v>100</v>
      </c>
      <c r="J4" s="3"/>
      <c r="K4" s="3" t="s">
        <v>101</v>
      </c>
      <c r="L4" s="3"/>
      <c r="M4" s="3" t="s">
        <v>102</v>
      </c>
      <c r="N4" s="3"/>
      <c r="O4" s="3" t="s">
        <v>104</v>
      </c>
      <c r="P4" s="3"/>
      <c r="Q4" s="3" t="s">
        <v>103</v>
      </c>
      <c r="R4" s="3"/>
      <c r="S4" s="3" t="s">
        <v>105</v>
      </c>
      <c r="T4" s="3"/>
      <c r="U4" s="3" t="s">
        <v>107</v>
      </c>
      <c r="V4" s="3"/>
      <c r="W4" s="2" t="s">
        <v>33</v>
      </c>
      <c r="X4" s="2" t="s">
        <v>34</v>
      </c>
      <c r="Y4" s="2" t="s">
        <v>9</v>
      </c>
      <c r="Z4" s="2" t="s">
        <v>10</v>
      </c>
      <c r="AA4" s="2" t="str">
        <f>Sheet2!AA4</f>
        <v>TUT</v>
      </c>
      <c r="AB4" s="2" t="str">
        <f>Sheet2!AB4</f>
        <v>TUP</v>
      </c>
      <c r="AC4" s="2" t="str">
        <f>Sheet2!AC4</f>
        <v>CGP</v>
      </c>
      <c r="AD4" s="2" t="str">
        <f>Sheet2!AD4</f>
        <v>CGPA</v>
      </c>
      <c r="AE4" s="8" t="str">
        <f>Sheet2!AE4</f>
        <v>UCCO</v>
      </c>
      <c r="AF4" s="8" t="s">
        <v>19</v>
      </c>
      <c r="AG4" s="2" t="s">
        <v>21</v>
      </c>
    </row>
    <row r="5" spans="1:33" ht="15">
      <c r="A5" s="2"/>
      <c r="B5" s="2"/>
      <c r="C5" s="2"/>
      <c r="D5" s="2"/>
      <c r="E5" s="2"/>
      <c r="F5" s="2"/>
      <c r="G5" s="2"/>
      <c r="H5" s="2"/>
      <c r="I5" s="9" t="s">
        <v>70</v>
      </c>
      <c r="J5" s="9"/>
      <c r="K5" s="9" t="s">
        <v>112</v>
      </c>
      <c r="L5" s="9"/>
      <c r="M5" s="9" t="s">
        <v>137</v>
      </c>
      <c r="N5" s="9"/>
      <c r="O5" s="2" t="s">
        <v>138</v>
      </c>
      <c r="P5" s="2"/>
      <c r="Q5" s="2" t="s">
        <v>139</v>
      </c>
      <c r="R5" s="2"/>
      <c r="S5" s="2" t="s">
        <v>136</v>
      </c>
      <c r="T5" s="2"/>
      <c r="U5" s="2" t="s">
        <v>112</v>
      </c>
      <c r="V5" s="2"/>
      <c r="W5" s="2"/>
      <c r="X5" s="2"/>
      <c r="Y5" s="2"/>
      <c r="Z5" s="2"/>
      <c r="AA5" s="2"/>
      <c r="AB5" s="2"/>
      <c r="AC5" s="2"/>
      <c r="AD5" s="2"/>
      <c r="AE5" s="8"/>
      <c r="AF5" s="8"/>
      <c r="AG5" s="2"/>
    </row>
    <row r="6" spans="1:33" ht="15">
      <c r="A6" s="2"/>
      <c r="B6" s="2"/>
      <c r="C6" s="2"/>
      <c r="D6" s="2"/>
      <c r="E6" s="2"/>
      <c r="F6" s="2"/>
      <c r="G6" s="2"/>
      <c r="H6" s="2"/>
      <c r="I6" s="2">
        <v>3</v>
      </c>
      <c r="J6" s="2"/>
      <c r="K6" s="2">
        <v>3</v>
      </c>
      <c r="L6" s="2"/>
      <c r="M6" s="2">
        <v>3</v>
      </c>
      <c r="N6" s="2"/>
      <c r="O6" s="2">
        <v>3</v>
      </c>
      <c r="P6" s="2"/>
      <c r="Q6" s="2">
        <v>3</v>
      </c>
      <c r="R6" s="2"/>
      <c r="S6" s="2">
        <v>0</v>
      </c>
      <c r="T6" s="2"/>
      <c r="U6" s="2">
        <v>0</v>
      </c>
      <c r="V6" s="2"/>
      <c r="W6" s="2"/>
      <c r="X6" s="2"/>
      <c r="Y6" s="2"/>
      <c r="Z6" s="2"/>
      <c r="AA6" s="2"/>
      <c r="AB6" s="2"/>
      <c r="AC6" s="2"/>
      <c r="AD6" s="2"/>
      <c r="AE6" s="8"/>
      <c r="AF6" s="8"/>
      <c r="AG6" s="2"/>
    </row>
    <row r="7" spans="1:33" ht="15">
      <c r="A7" s="2">
        <v>1</v>
      </c>
      <c r="B7" s="2" t="s">
        <v>152</v>
      </c>
      <c r="C7" s="11" t="s">
        <v>146</v>
      </c>
      <c r="D7" s="2">
        <f>Sheet6!AA7</f>
        <v>107</v>
      </c>
      <c r="E7" s="2">
        <f>Sheet6!AB7</f>
        <v>114</v>
      </c>
      <c r="F7" s="2">
        <f>Sheet6!AC7</f>
        <v>400</v>
      </c>
      <c r="G7" s="6">
        <f>Sheet6!AD7</f>
        <v>3.7383177570093458</v>
      </c>
      <c r="H7" s="2">
        <f>Sheet6!AE7</f>
        <v>0</v>
      </c>
      <c r="I7" s="2">
        <v>40</v>
      </c>
      <c r="J7" s="2"/>
      <c r="K7" s="2">
        <v>60</v>
      </c>
      <c r="L7" s="2"/>
      <c r="M7" s="2">
        <v>61</v>
      </c>
      <c r="N7" s="2"/>
      <c r="O7" s="2">
        <v>46</v>
      </c>
      <c r="P7" s="2"/>
      <c r="Q7" s="2">
        <v>55</v>
      </c>
      <c r="R7" s="2"/>
      <c r="S7" s="2">
        <v>76</v>
      </c>
      <c r="T7" s="2"/>
      <c r="U7" s="2">
        <v>78</v>
      </c>
      <c r="V7" s="2"/>
      <c r="W7" s="2">
        <f>SUM(I$6:$U$6)</f>
        <v>15</v>
      </c>
      <c r="X7" s="2">
        <f>SUMIF(I7:U7,"&gt;39.5",Sheet2!I$6:Sheet2!$U$6)</f>
        <v>20</v>
      </c>
      <c r="Y7" s="2">
        <f>SUM(I$6*J8,K$6*L8,$M$6*N8,$O$6*P8,$Q$6*R8,$S$6*T8,$U$6*V8)</f>
        <v>42</v>
      </c>
      <c r="Z7" s="6">
        <f>Y7/W7</f>
        <v>2.8</v>
      </c>
      <c r="AA7" s="2">
        <f>Sheet6!$AA$7+W7</f>
        <v>122</v>
      </c>
      <c r="AB7" s="2">
        <f>Sheet6!$AB$7+X7</f>
        <v>134</v>
      </c>
      <c r="AC7" s="2">
        <f>Sheet6!$AC$7+Y7</f>
        <v>442</v>
      </c>
      <c r="AD7" s="6">
        <f>AC7/AA7</f>
        <v>3.622950819672131</v>
      </c>
      <c r="AE7" s="2">
        <f>Sheet6!AE7</f>
        <v>0</v>
      </c>
      <c r="AF7" s="2" t="str">
        <f>IF(AD7&gt;1,"GOOD STANDING","PROBATION")</f>
        <v>GOOD STANDING</v>
      </c>
      <c r="AG7" s="2" t="str">
        <f>IF(AD7&gt;4.49,"FIRST CLASS",IF(AD7&gt;3.49,"SECOND CLASS UPPER",IF(AD7&gt;2.49,"SECOND CLASS LOWER",IF(AD7&gt;1.49,"THIRD CLASS",IF(AD7&gt;0.99,"PASS",SHAKE)))))</f>
        <v>SECOND CLASS UPPER</v>
      </c>
    </row>
    <row r="8" spans="1:33" ht="15">
      <c r="A8" s="2"/>
      <c r="B8" s="2"/>
      <c r="C8" s="2"/>
      <c r="D8" s="2"/>
      <c r="E8" s="2"/>
      <c r="F8" s="2"/>
      <c r="G8" s="6"/>
      <c r="H8" s="2"/>
      <c r="I8" t="str">
        <f>IF(I7&gt;69.5,"A",IF(I7&gt;59.5,"B",IF(I7&gt;49.5,"C",IF(I7&gt;44.5,"D",IF(I7&gt;39.5,"E","F")))))</f>
        <v>E</v>
      </c>
      <c r="J8" t="str">
        <f>IF(I7&gt;69.5,"5",IF(I7&gt;59.5,"4",IF(I7&gt;49.5,"3",IF(I7&gt;44.5,"2",IF(I7&gt;39.5,"1","0")))))</f>
        <v>1</v>
      </c>
      <c r="K8" t="str">
        <f>IF(K7&gt;69.5,"A",IF(K7&gt;59.5,"B",IF(K7&gt;49.5,"C",IF(K7&gt;44.5,"D",IF(K7&gt;39.5,"E","F")))))</f>
        <v>B</v>
      </c>
      <c r="L8" t="str">
        <f>IF(K7&gt;69.5,"5",IF(K7&gt;59.5,"4",IF(K7&gt;49.5,"3",IF(K7&gt;44.5,"2",IF(K7&gt;39.5,"1","0")))))</f>
        <v>4</v>
      </c>
      <c r="M8" t="str">
        <f>IF(M7&gt;69.5,"A",IF(M7&gt;59.5,"B",IF(M7&gt;49.5,"C",IF(M7&gt;44.5,"D",IF(M7&gt;39.5,"E","F")))))</f>
        <v>B</v>
      </c>
      <c r="N8" t="str">
        <f>IF(M7&gt;69.5,"5",IF(M7&gt;59.5,"4",IF(M7&gt;49.5,"3",IF(M7&gt;44.5,"2",IF(M7&gt;39.5,"1","0")))))</f>
        <v>4</v>
      </c>
      <c r="O8" t="str">
        <f>IF(O7&gt;69.5,"A",IF(O7&gt;59.5,"B",IF(O7&gt;49.5,"C",IF(O7&gt;44.5,"D",IF(O7&gt;39.5,"E","F")))))</f>
        <v>D</v>
      </c>
      <c r="P8" t="str">
        <f>IF(O7&gt;69.5,"5",IF(O7&gt;59.5,"4",IF(O7&gt;49.5,"3",IF(O7&gt;44.5,"2",IF(O7&gt;39.5,"1","0")))))</f>
        <v>2</v>
      </c>
      <c r="Q8" t="str">
        <f>IF(Q7&gt;69.5,"A",IF(Q7&gt;59.5,"B",IF(Q7&gt;49.5,"C",IF(Q7&gt;44.5,"D",IF(Q7&gt;39.5,"E","F")))))</f>
        <v>C</v>
      </c>
      <c r="R8" t="str">
        <f>IF(Q7&gt;69.5,"5",IF(Q7&gt;59.5,"4",IF(Q7&gt;49.5,"3",IF(Q7&gt;44.5,"2",IF(Q7&gt;39.5,"1","0")))))</f>
        <v>3</v>
      </c>
      <c r="S8" t="str">
        <f>IF(S7&gt;69.5,"A",IF(S7&gt;59.5,"B",IF(S7&gt;49.5,"C",IF(S7&gt;44.5,"D",IF(S7&gt;39.5,"E","F")))))</f>
        <v>A</v>
      </c>
      <c r="T8" t="str">
        <f>IF(S7&gt;69.5,"5",IF(S7&gt;59.5,"4",IF(S7&gt;49.5,"3",IF(S7&gt;44.5,"2",IF(S7&gt;39.5,"1","0")))))</f>
        <v>5</v>
      </c>
      <c r="U8" t="str">
        <f>IF(U7&gt;69.5,"A",IF(U7&gt;59.5,"B",IF(U7&gt;49.5,"C",IF(U7&gt;44.5,"D",IF(U7&gt;39.5,"E","F")))))</f>
        <v>A</v>
      </c>
      <c r="V8" t="str">
        <f>IF(U7&gt;69.5,"5",IF(U7&gt;59.5,"4",IF(U7&gt;49.5,"3",IF(U7&gt;44.5,"2",IF(U7&gt;39.5,"1","0")))))</f>
        <v>5</v>
      </c>
      <c r="W8" s="2"/>
      <c r="X8" s="2"/>
      <c r="Y8" s="2"/>
      <c r="Z8" s="6"/>
      <c r="AA8" s="2"/>
      <c r="AB8" s="2"/>
      <c r="AC8" s="2"/>
      <c r="AD8" s="6"/>
      <c r="AE8" s="2"/>
      <c r="AF8" s="2"/>
      <c r="AG8" s="2"/>
    </row>
    <row r="9" spans="1:33" ht="15">
      <c r="A9" s="2">
        <v>2</v>
      </c>
      <c r="B9" s="2" t="s">
        <v>141</v>
      </c>
      <c r="C9" s="11" t="s">
        <v>147</v>
      </c>
      <c r="D9" s="2">
        <f>Sheet6!AA9</f>
        <v>107</v>
      </c>
      <c r="E9" s="2">
        <f>Sheet6!AB9</f>
        <v>114</v>
      </c>
      <c r="F9" s="2">
        <f>Sheet6!AC9</f>
        <v>414</v>
      </c>
      <c r="G9" s="6">
        <f>Sheet6!AD9</f>
        <v>3.869158878504673</v>
      </c>
      <c r="H9" s="2">
        <f>Sheet6!AE9</f>
        <v>0</v>
      </c>
      <c r="I9" s="2">
        <v>78</v>
      </c>
      <c r="J9" s="2"/>
      <c r="K9" s="2">
        <v>66</v>
      </c>
      <c r="L9" s="2"/>
      <c r="M9" s="2">
        <v>45</v>
      </c>
      <c r="N9" s="2"/>
      <c r="O9" s="2">
        <v>54</v>
      </c>
      <c r="P9" s="2"/>
      <c r="Q9" s="2">
        <v>76</v>
      </c>
      <c r="R9" s="2"/>
      <c r="S9" s="2">
        <v>67</v>
      </c>
      <c r="T9" s="2"/>
      <c r="U9" s="2">
        <v>76</v>
      </c>
      <c r="V9" s="2"/>
      <c r="W9" s="2">
        <f>SUM(I$6:$U$6)</f>
        <v>15</v>
      </c>
      <c r="X9" s="2">
        <f>SUMIF(I9:U9,"&gt;39.5",Sheet2!I$6:Sheet2!$U$6)</f>
        <v>20</v>
      </c>
      <c r="Y9" s="2">
        <f>SUM(I$6*J10,K$6*L10,$M$6*N10,$O$6*P10,$Q$6*R10,$S$6*T10,$U$6*V10)</f>
        <v>57</v>
      </c>
      <c r="Z9" s="6">
        <f>Y9/W9</f>
        <v>3.8</v>
      </c>
      <c r="AA9" s="2">
        <f>Sheet6!$AA$7+W9</f>
        <v>122</v>
      </c>
      <c r="AB9" s="2">
        <f>Sheet6!$AB$7+X9</f>
        <v>134</v>
      </c>
      <c r="AC9" s="2">
        <f>Sheet6!$AC$7+Y9</f>
        <v>457</v>
      </c>
      <c r="AD9" s="6">
        <f>AC9/AA9</f>
        <v>3.7459016393442623</v>
      </c>
      <c r="AE9" s="2">
        <f>Sheet6!AE9</f>
        <v>0</v>
      </c>
      <c r="AF9" s="2" t="str">
        <f>IF(AD9&gt;1,"GOOD STANDING","PROBATION")</f>
        <v>GOOD STANDING</v>
      </c>
      <c r="AG9" s="2" t="str">
        <f>IF(AD9&gt;4.49,"FIRST CLASS",IF(AD9&gt;3.49,"SECOND CLASS UPPER",IF(AD9&gt;2.49,"SECOND CLASS LOWER",IF(AD9&gt;1.49,"THIRD CLASS",IF(AD9&gt;0.99,"PASS",SHAKE)))))</f>
        <v>SECOND CLASS UPPER</v>
      </c>
    </row>
    <row r="10" spans="1:33" ht="15">
      <c r="A10" s="2"/>
      <c r="B10" s="2"/>
      <c r="C10" s="2"/>
      <c r="D10" s="2"/>
      <c r="E10" s="2"/>
      <c r="F10" s="2"/>
      <c r="G10" s="6"/>
      <c r="H10" s="2"/>
      <c r="I10" t="str">
        <f>IF(I9&gt;69.5,"A",IF(I9&gt;59.5,"B",IF(I9&gt;49.5,"C",IF(I9&gt;44.5,"D",IF(I9&gt;39.5,"E","F")))))</f>
        <v>A</v>
      </c>
      <c r="J10" t="str">
        <f>IF(I9&gt;69.5,"5",IF(I9&gt;59.5,"4",IF(I9&gt;49.5,"3",IF(I9&gt;44.5,"2",IF(I9&gt;39.5,"1","0")))))</f>
        <v>5</v>
      </c>
      <c r="K10" t="str">
        <f>IF(K9&gt;69.5,"A",IF(K9&gt;59.5,"B",IF(K9&gt;49.5,"C",IF(K9&gt;44.5,"D",IF(K9&gt;39.5,"E","F")))))</f>
        <v>B</v>
      </c>
      <c r="L10" t="str">
        <f>IF(K9&gt;69.5,"5",IF(K9&gt;59.5,"4",IF(K9&gt;49.5,"3",IF(K9&gt;44.5,"2",IF(K9&gt;39.5,"1","0")))))</f>
        <v>4</v>
      </c>
      <c r="M10" t="str">
        <f>IF(M9&gt;69.5,"A",IF(M9&gt;59.5,"B",IF(M9&gt;49.5,"C",IF(M9&gt;44.5,"D",IF(M9&gt;39.5,"E","F")))))</f>
        <v>D</v>
      </c>
      <c r="N10" t="str">
        <f>IF(M9&gt;69.5,"5",IF(M9&gt;59.5,"4",IF(M9&gt;49.5,"3",IF(M9&gt;44.5,"2",IF(M9&gt;39.5,"1","0")))))</f>
        <v>2</v>
      </c>
      <c r="O10" t="str">
        <f>IF(O9&gt;69.5,"A",IF(O9&gt;59.5,"B",IF(O9&gt;49.5,"C",IF(O9&gt;44.5,"D",IF(O9&gt;39.5,"E","F")))))</f>
        <v>C</v>
      </c>
      <c r="P10" t="str">
        <f>IF(O9&gt;69.5,"5",IF(O9&gt;59.5,"4",IF(O9&gt;49.5,"3",IF(O9&gt;44.5,"2",IF(O9&gt;39.5,"1","0")))))</f>
        <v>3</v>
      </c>
      <c r="Q10" t="str">
        <f>IF(Q9&gt;69.5,"A",IF(Q9&gt;59.5,"B",IF(Q9&gt;49.5,"C",IF(Q9&gt;44.5,"D",IF(Q9&gt;39.5,"E","F")))))</f>
        <v>A</v>
      </c>
      <c r="R10" t="str">
        <f>IF(Q9&gt;69.5,"5",IF(Q9&gt;59.5,"4",IF(Q9&gt;49.5,"3",IF(Q9&gt;44.5,"2",IF(Q9&gt;39.5,"1","0")))))</f>
        <v>5</v>
      </c>
      <c r="S10" t="str">
        <f>IF(S9&gt;69.5,"A",IF(S9&gt;59.5,"B",IF(S9&gt;49.5,"C",IF(S9&gt;44.5,"D",IF(S9&gt;39.5,"E","F")))))</f>
        <v>B</v>
      </c>
      <c r="T10" t="str">
        <f>IF(S9&gt;69.5,"5",IF(S9&gt;59.5,"4",IF(S9&gt;49.5,"3",IF(S9&gt;44.5,"2",IF(S9&gt;39.5,"1","0")))))</f>
        <v>4</v>
      </c>
      <c r="U10" t="str">
        <f>IF(U9&gt;69.5,"A",IF(U9&gt;59.5,"B",IF(U9&gt;49.5,"C",IF(U9&gt;44.5,"D",IF(U9&gt;39.5,"E","F")))))</f>
        <v>A</v>
      </c>
      <c r="V10" t="str">
        <f>IF(U9&gt;69.5,"5",IF(U9&gt;59.5,"4",IF(U9&gt;49.5,"3",IF(U9&gt;44.5,"2",IF(U9&gt;39.5,"1","0")))))</f>
        <v>5</v>
      </c>
      <c r="W10" s="2"/>
      <c r="X10" s="2"/>
      <c r="Y10" s="2"/>
      <c r="Z10" s="6"/>
      <c r="AA10" s="2"/>
      <c r="AB10" s="2"/>
      <c r="AC10" s="2"/>
      <c r="AD10" s="6"/>
      <c r="AE10" s="2"/>
      <c r="AF10" s="2"/>
      <c r="AG10" s="2"/>
    </row>
    <row r="11" spans="1:33" ht="15">
      <c r="A11" s="2">
        <v>3</v>
      </c>
      <c r="B11" s="2" t="s">
        <v>140</v>
      </c>
      <c r="C11" s="11" t="s">
        <v>148</v>
      </c>
      <c r="D11" s="2">
        <f>Sheet6!AA11</f>
        <v>107</v>
      </c>
      <c r="E11" s="2">
        <f>Sheet6!AB11</f>
        <v>114</v>
      </c>
      <c r="F11" s="2">
        <f>Sheet6!AC11</f>
        <v>394</v>
      </c>
      <c r="G11" s="6">
        <f>Sheet6!AD11</f>
        <v>3.682242990654206</v>
      </c>
      <c r="H11" s="2">
        <f>Sheet6!AE11</f>
        <v>9</v>
      </c>
      <c r="I11" s="2">
        <v>54</v>
      </c>
      <c r="J11" s="2"/>
      <c r="K11" s="2">
        <v>78</v>
      </c>
      <c r="L11" s="2"/>
      <c r="M11" s="2">
        <v>54</v>
      </c>
      <c r="N11" s="2"/>
      <c r="O11" s="2">
        <v>77</v>
      </c>
      <c r="P11" s="2"/>
      <c r="Q11" s="2">
        <v>76</v>
      </c>
      <c r="R11" s="2"/>
      <c r="S11" s="2">
        <v>67</v>
      </c>
      <c r="T11" s="2"/>
      <c r="U11" s="2">
        <v>65</v>
      </c>
      <c r="V11" s="2"/>
      <c r="W11" s="2">
        <f>SUM(I$6:$U$6)</f>
        <v>15</v>
      </c>
      <c r="X11" s="2">
        <f>SUMIF(I11:U11,"&gt;39.5",Sheet2!I$6:Sheet2!$U$6)</f>
        <v>20</v>
      </c>
      <c r="Y11" s="2">
        <f>SUM(I$6*J12,K$6*L12,$M$6*N12,$O$6*P12,$Q$6*R12,$S$6*T12,$U$6*V12)</f>
        <v>63</v>
      </c>
      <c r="Z11" s="6">
        <f>Y11/W11</f>
        <v>4.2</v>
      </c>
      <c r="AA11" s="2">
        <f>Sheet6!$AA$7+W11</f>
        <v>122</v>
      </c>
      <c r="AB11" s="2">
        <f>Sheet6!$AB$7+X11</f>
        <v>134</v>
      </c>
      <c r="AC11" s="2">
        <f>Sheet6!$AC$7+Y11</f>
        <v>463</v>
      </c>
      <c r="AD11" s="6">
        <f>AC11/AA11</f>
        <v>3.7950819672131146</v>
      </c>
      <c r="AE11" s="2">
        <f>Sheet6!AE11</f>
        <v>9</v>
      </c>
      <c r="AF11" s="2" t="str">
        <f>IF(AD11&gt;1,"GOOD STANDING","PROBATION")</f>
        <v>GOOD STANDING</v>
      </c>
      <c r="AG11" s="2" t="str">
        <f>IF(AD11&gt;4.49,"FIRST CLASS",IF(AD11&gt;3.49,"SECOND CLASS UPPER",IF(AD11&gt;2.49,"SECOND CLASS LOWER",IF(AD11&gt;1.49,"THIRD CLASS",IF(AD11&gt;0.99,"PASS",SHAKE)))))</f>
        <v>SECOND CLASS UPPER</v>
      </c>
    </row>
    <row r="12" spans="1:33" ht="15">
      <c r="A12" s="2"/>
      <c r="B12" s="2"/>
      <c r="C12" s="2"/>
      <c r="D12" s="2"/>
      <c r="E12" s="2"/>
      <c r="F12" s="2"/>
      <c r="G12" s="6"/>
      <c r="H12" s="2"/>
      <c r="I12" t="str">
        <f>IF(I11&gt;69.5,"A",IF(I11&gt;59.5,"B",IF(I11&gt;49.5,"C",IF(I11&gt;44.5,"D",IF(I11&gt;39.5,"E","F")))))</f>
        <v>C</v>
      </c>
      <c r="J12" t="str">
        <f>IF(I11&gt;69.5,"5",IF(I11&gt;59.5,"4",IF(I11&gt;49.5,"3",IF(I11&gt;44.5,"2",IF(I11&gt;39.5,"1","0")))))</f>
        <v>3</v>
      </c>
      <c r="K12" t="str">
        <f>IF(K11&gt;69.5,"A",IF(K11&gt;59.5,"B",IF(K11&gt;49.5,"C",IF(K11&gt;44.5,"D",IF(K11&gt;39.5,"E","F")))))</f>
        <v>A</v>
      </c>
      <c r="L12" t="str">
        <f>IF(K11&gt;69.5,"5",IF(K11&gt;59.5,"4",IF(K11&gt;49.5,"3",IF(K11&gt;44.5,"2",IF(K11&gt;39.5,"1","0")))))</f>
        <v>5</v>
      </c>
      <c r="M12" t="str">
        <f>IF(M11&gt;69.5,"A",IF(M11&gt;59.5,"B",IF(M11&gt;49.5,"C",IF(M11&gt;44.5,"D",IF(M11&gt;39.5,"E","F")))))</f>
        <v>C</v>
      </c>
      <c r="N12" t="str">
        <f>IF(M11&gt;69.5,"5",IF(M11&gt;59.5,"4",IF(M11&gt;49.5,"3",IF(M11&gt;44.5,"2",IF(M11&gt;39.5,"1","0")))))</f>
        <v>3</v>
      </c>
      <c r="O12" t="str">
        <f>IF(O11&gt;69.5,"A",IF(O11&gt;59.5,"B",IF(O11&gt;49.5,"C",IF(O11&gt;44.5,"D",IF(O11&gt;39.5,"E","F")))))</f>
        <v>A</v>
      </c>
      <c r="P12" t="str">
        <f>IF(O11&gt;69.5,"5",IF(O11&gt;59.5,"4",IF(O11&gt;49.5,"3",IF(O11&gt;44.5,"2",IF(O11&gt;39.5,"1","0")))))</f>
        <v>5</v>
      </c>
      <c r="Q12" t="str">
        <f>IF(Q11&gt;69.5,"A",IF(Q11&gt;59.5,"B",IF(Q11&gt;49.5,"C",IF(Q11&gt;44.5,"D",IF(Q11&gt;39.5,"E","F")))))</f>
        <v>A</v>
      </c>
      <c r="R12" t="str">
        <f>IF(Q11&gt;69.5,"5",IF(Q11&gt;59.5,"4",IF(Q11&gt;49.5,"3",IF(Q11&gt;44.5,"2",IF(Q11&gt;39.5,"1","0")))))</f>
        <v>5</v>
      </c>
      <c r="S12" t="str">
        <f>IF(S11&gt;69.5,"A",IF(S11&gt;59.5,"B",IF(S11&gt;49.5,"C",IF(S11&gt;44.5,"D",IF(S11&gt;39.5,"E","F")))))</f>
        <v>B</v>
      </c>
      <c r="T12" t="str">
        <f>IF(S11&gt;69.5,"5",IF(S11&gt;59.5,"4",IF(S11&gt;49.5,"3",IF(S11&gt;44.5,"2",IF(S11&gt;39.5,"1","0")))))</f>
        <v>4</v>
      </c>
      <c r="U12" t="str">
        <f>IF(U11&gt;69.5,"A",IF(U11&gt;59.5,"B",IF(U11&gt;49.5,"C",IF(U11&gt;44.5,"D",IF(U11&gt;39.5,"E","F")))))</f>
        <v>B</v>
      </c>
      <c r="V12" t="str">
        <f>IF(U11&gt;69.5,"5",IF(U11&gt;59.5,"4",IF(U11&gt;49.5,"3",IF(U11&gt;44.5,"2",IF(U11&gt;39.5,"1","0")))))</f>
        <v>4</v>
      </c>
      <c r="W12" s="2"/>
      <c r="X12" s="2"/>
      <c r="Y12" s="2"/>
      <c r="Z12" s="6"/>
      <c r="AA12" s="2"/>
      <c r="AB12" s="2"/>
      <c r="AC12" s="2"/>
      <c r="AD12" s="6"/>
      <c r="AE12" s="2"/>
      <c r="AF12" s="2"/>
      <c r="AG12" s="2"/>
    </row>
    <row r="13" spans="1:33" ht="15">
      <c r="A13" s="2">
        <v>4</v>
      </c>
      <c r="B13" s="2" t="s">
        <v>143</v>
      </c>
      <c r="C13" s="11" t="s">
        <v>149</v>
      </c>
      <c r="D13" s="2">
        <f>Sheet6!AA13</f>
        <v>107</v>
      </c>
      <c r="E13" s="2">
        <f>Sheet6!AB13</f>
        <v>114</v>
      </c>
      <c r="F13" s="2">
        <f>Sheet6!AC13</f>
        <v>353</v>
      </c>
      <c r="G13" s="6">
        <f>Sheet6!AD13</f>
        <v>3.2990654205607477</v>
      </c>
      <c r="H13" s="2">
        <f>Sheet6!AE13</f>
        <v>0</v>
      </c>
      <c r="I13" s="2">
        <v>56</v>
      </c>
      <c r="J13" s="2"/>
      <c r="K13" s="2">
        <v>45</v>
      </c>
      <c r="L13" s="2"/>
      <c r="M13" s="2">
        <v>67</v>
      </c>
      <c r="N13" s="2"/>
      <c r="O13" s="2">
        <v>70</v>
      </c>
      <c r="P13" s="2"/>
      <c r="Q13" s="2">
        <v>45</v>
      </c>
      <c r="R13" s="2"/>
      <c r="S13" s="2">
        <v>55</v>
      </c>
      <c r="T13" s="2"/>
      <c r="U13" s="2">
        <v>44</v>
      </c>
      <c r="V13" s="2"/>
      <c r="W13" s="2">
        <f>SUM(I$6:$U$6)</f>
        <v>15</v>
      </c>
      <c r="X13" s="2">
        <f>SUMIF(I13:U13,"&gt;39.5",Sheet2!I$6:Sheet2!$U$6)</f>
        <v>20</v>
      </c>
      <c r="Y13" s="2">
        <f>SUM(I$6*J14,K$6*L14,$M$6*N14,$O$6*P14,$Q$6*R14,$S$6*T14,$U$6*V14)</f>
        <v>48</v>
      </c>
      <c r="Z13" s="6">
        <f>Y13/W13</f>
        <v>3.2</v>
      </c>
      <c r="AA13" s="2">
        <f>Sheet6!$AA$7+W13</f>
        <v>122</v>
      </c>
      <c r="AB13" s="2">
        <f>Sheet6!$AB$7+X13</f>
        <v>134</v>
      </c>
      <c r="AC13" s="2">
        <f>Sheet6!$AC$7+Y13</f>
        <v>448</v>
      </c>
      <c r="AD13" s="6">
        <f>AC13/AA13</f>
        <v>3.6721311475409837</v>
      </c>
      <c r="AE13" s="2">
        <f>Sheet6!AE13</f>
        <v>0</v>
      </c>
      <c r="AF13" s="2" t="str">
        <f>IF(AD13&gt;1,"GOOD STANDING","PROBATION")</f>
        <v>GOOD STANDING</v>
      </c>
      <c r="AG13" s="2" t="str">
        <f>IF(AD13&gt;4.49,"FIRST CLASS",IF(AD13&gt;3.49,"SECOND CLASS UPPER",IF(AD13&gt;2.49,"SECOND CLASS LOWER",IF(AD13&gt;1.49,"THIRD CLASS",IF(AD13&gt;0.99,"PASS",SHAKE)))))</f>
        <v>SECOND CLASS UPPER</v>
      </c>
    </row>
    <row r="14" spans="1:33" ht="15">
      <c r="A14" s="2"/>
      <c r="B14" s="2"/>
      <c r="C14" s="2"/>
      <c r="D14" s="2"/>
      <c r="E14" s="2"/>
      <c r="F14" s="2"/>
      <c r="G14" s="6"/>
      <c r="H14" s="2"/>
      <c r="I14" t="str">
        <f>IF(I13&gt;69.5,"A",IF(I13&gt;59.5,"B",IF(I13&gt;49.5,"C",IF(I13&gt;44.5,"D",IF(I13&gt;39.5,"E","F")))))</f>
        <v>C</v>
      </c>
      <c r="J14" t="str">
        <f>IF(I13&gt;69.5,"5",IF(I13&gt;59.5,"4",IF(I13&gt;49.5,"3",IF(I13&gt;44.5,"2",IF(I13&gt;39.5,"1","0")))))</f>
        <v>3</v>
      </c>
      <c r="K14" t="str">
        <f>IF(K13&gt;69.5,"A",IF(K13&gt;59.5,"B",IF(K13&gt;49.5,"C",IF(K13&gt;44.5,"D",IF(K13&gt;39.5,"E","F")))))</f>
        <v>D</v>
      </c>
      <c r="L14" t="str">
        <f>IF(K13&gt;69.5,"5",IF(K13&gt;59.5,"4",IF(K13&gt;49.5,"3",IF(K13&gt;44.5,"2",IF(K13&gt;39.5,"1","0")))))</f>
        <v>2</v>
      </c>
      <c r="M14" t="str">
        <f>IF(M13&gt;69.5,"A",IF(M13&gt;59.5,"B",IF(M13&gt;49.5,"C",IF(M13&gt;44.5,"D",IF(M13&gt;39.5,"E","F")))))</f>
        <v>B</v>
      </c>
      <c r="N14" t="str">
        <f>IF(M13&gt;69.5,"5",IF(M13&gt;59.5,"4",IF(M13&gt;49.5,"3",IF(M13&gt;44.5,"2",IF(M13&gt;39.5,"1","0")))))</f>
        <v>4</v>
      </c>
      <c r="O14" t="str">
        <f>IF(O13&gt;69.5,"A",IF(O13&gt;59.5,"B",IF(O13&gt;49.5,"C",IF(O13&gt;44.5,"D",IF(O13&gt;39.5,"E","F")))))</f>
        <v>A</v>
      </c>
      <c r="P14" t="str">
        <f>IF(O13&gt;69.5,"5",IF(O13&gt;59.5,"4",IF(O13&gt;49.5,"3",IF(O13&gt;44.5,"2",IF(O13&gt;39.5,"1","0")))))</f>
        <v>5</v>
      </c>
      <c r="Q14" t="str">
        <f>IF(Q13&gt;69.5,"A",IF(Q13&gt;59.5,"B",IF(Q13&gt;49.5,"C",IF(Q13&gt;44.5,"D",IF(Q13&gt;39.5,"E","F")))))</f>
        <v>D</v>
      </c>
      <c r="R14" t="str">
        <f>IF(Q13&gt;69.5,"5",IF(Q13&gt;59.5,"4",IF(Q13&gt;49.5,"3",IF(Q13&gt;44.5,"2",IF(Q13&gt;39.5,"1","0")))))</f>
        <v>2</v>
      </c>
      <c r="S14" t="str">
        <f>IF(S13&gt;69.5,"A",IF(S13&gt;59.5,"B",IF(S13&gt;49.5,"C",IF(S13&gt;44.5,"D",IF(S13&gt;39.5,"E","F")))))</f>
        <v>C</v>
      </c>
      <c r="T14" t="str">
        <f>IF(S13&gt;69.5,"5",IF(S13&gt;59.5,"4",IF(S13&gt;49.5,"3",IF(S13&gt;44.5,"2",IF(S13&gt;39.5,"1","0")))))</f>
        <v>3</v>
      </c>
      <c r="U14" t="str">
        <f>IF(U13&gt;69.5,"A",IF(U13&gt;59.5,"B",IF(U13&gt;49.5,"C",IF(U13&gt;44.5,"D",IF(U13&gt;39.5,"E","F")))))</f>
        <v>E</v>
      </c>
      <c r="V14" t="str">
        <f>IF(U13&gt;69.5,"5",IF(U13&gt;59.5,"4",IF(U13&gt;49.5,"3",IF(U13&gt;44.5,"2",IF(U13&gt;39.5,"1","0")))))</f>
        <v>1</v>
      </c>
      <c r="W14" s="2"/>
      <c r="X14" s="2"/>
      <c r="Y14" s="2"/>
      <c r="Z14" s="6"/>
      <c r="AA14" s="2"/>
      <c r="AB14" s="2"/>
      <c r="AC14" s="2"/>
      <c r="AD14" s="6"/>
      <c r="AE14" s="2"/>
      <c r="AF14" s="2"/>
      <c r="AG14" s="2"/>
    </row>
    <row r="15" spans="1:33" ht="15">
      <c r="A15" s="2">
        <v>5</v>
      </c>
      <c r="B15" s="2" t="s">
        <v>142</v>
      </c>
      <c r="C15" s="11" t="s">
        <v>150</v>
      </c>
      <c r="D15" s="2">
        <f>Sheet6!AA15</f>
        <v>107</v>
      </c>
      <c r="E15" s="2">
        <f>Sheet6!AB15</f>
        <v>114</v>
      </c>
      <c r="F15" s="2">
        <f>Sheet6!AC15</f>
        <v>404</v>
      </c>
      <c r="G15" s="6">
        <f>Sheet6!AD15</f>
        <v>3.7757009345794392</v>
      </c>
      <c r="H15" s="2">
        <f>Sheet6!AE15</f>
        <v>0</v>
      </c>
      <c r="I15" s="2">
        <v>62</v>
      </c>
      <c r="J15" s="2"/>
      <c r="K15" s="2">
        <v>76</v>
      </c>
      <c r="L15" s="2"/>
      <c r="M15" s="2">
        <v>77</v>
      </c>
      <c r="N15" s="2"/>
      <c r="O15" s="2">
        <v>70</v>
      </c>
      <c r="P15" s="2"/>
      <c r="Q15" s="2">
        <v>67</v>
      </c>
      <c r="R15" s="2"/>
      <c r="S15" s="2">
        <v>60</v>
      </c>
      <c r="T15" s="2"/>
      <c r="U15" s="2">
        <v>76</v>
      </c>
      <c r="V15" s="2"/>
      <c r="W15" s="2">
        <f>SUM(I$6:$U$6)</f>
        <v>15</v>
      </c>
      <c r="X15" s="2">
        <f>SUMIF(I15:U15,"&gt;39.5",Sheet2!I$6:Sheet2!$U$6)</f>
        <v>20</v>
      </c>
      <c r="Y15" s="2">
        <f>SUM(I$6*J16,K$6*L16,$M$6*N16,$O$6*P16,$Q$6*R16,$S$6*T16,$U$6*V16)</f>
        <v>69</v>
      </c>
      <c r="Z15" s="6">
        <f>Y15/W15</f>
        <v>4.6</v>
      </c>
      <c r="AA15" s="2">
        <f>Sheet6!$AA$7+W15</f>
        <v>122</v>
      </c>
      <c r="AB15" s="2">
        <f>Sheet6!$AB$7+X15</f>
        <v>134</v>
      </c>
      <c r="AC15" s="2">
        <f>Sheet6!$AC$7+Y15</f>
        <v>469</v>
      </c>
      <c r="AD15" s="6">
        <f>AC15/AA15</f>
        <v>3.8442622950819674</v>
      </c>
      <c r="AE15" s="2">
        <f>Sheet6!AE15</f>
        <v>0</v>
      </c>
      <c r="AF15" s="2" t="str">
        <f>IF(AD15&gt;1,"GOOD STANDING","PROBATION")</f>
        <v>GOOD STANDING</v>
      </c>
      <c r="AG15" s="2" t="str">
        <f>IF(AD15&gt;4.49,"FIRST CLASS",IF(AD15&gt;3.49,"SECOND CLASS UPPER",IF(AD15&gt;2.49,"SECOND CLASS LOWER",IF(AD15&gt;1.49,"THIRD CLASS",IF(AD15&gt;0.99,"PASS",SHAKE)))))</f>
        <v>SECOND CLASS UPPER</v>
      </c>
    </row>
    <row r="16" spans="1:33" ht="15">
      <c r="A16" s="2"/>
      <c r="B16" s="2"/>
      <c r="C16" s="2"/>
      <c r="D16" s="2"/>
      <c r="E16" s="2"/>
      <c r="F16" s="2"/>
      <c r="G16" s="6"/>
      <c r="H16" s="2"/>
      <c r="I16" t="str">
        <f>IF(I15&gt;69.5,"A",IF(I15&gt;59.5,"B",IF(I15&gt;49.5,"C",IF(I15&gt;44.5,"D",IF(I15&gt;39.5,"E","F")))))</f>
        <v>B</v>
      </c>
      <c r="J16" t="str">
        <f>IF(I15&gt;69.5,"5",IF(I15&gt;59.5,"4",IF(I15&gt;49.5,"3",IF(I15&gt;44.5,"2",IF(I15&gt;39.5,"1","0")))))</f>
        <v>4</v>
      </c>
      <c r="K16" t="str">
        <f>IF(K15&gt;69.5,"A",IF(K15&gt;59.5,"B",IF(K15&gt;49.5,"C",IF(K15&gt;44.5,"D",IF(K15&gt;39.5,"E","F")))))</f>
        <v>A</v>
      </c>
      <c r="L16" t="str">
        <f>IF(K15&gt;69.5,"5",IF(K15&gt;59.5,"4",IF(K15&gt;49.5,"3",IF(K15&gt;44.5,"2",IF(K15&gt;39.5,"1","0")))))</f>
        <v>5</v>
      </c>
      <c r="M16" t="str">
        <f>IF(M15&gt;69.5,"A",IF(M15&gt;59.5,"B",IF(M15&gt;49.5,"C",IF(M15&gt;44.5,"D",IF(M15&gt;39.5,"E","F")))))</f>
        <v>A</v>
      </c>
      <c r="N16" t="str">
        <f>IF(M15&gt;69.5,"5",IF(M15&gt;59.5,"4",IF(M15&gt;49.5,"3",IF(M15&gt;44.5,"2",IF(M15&gt;39.5,"1","0")))))</f>
        <v>5</v>
      </c>
      <c r="O16" t="str">
        <f>IF(O15&gt;69.5,"A",IF(O15&gt;59.5,"B",IF(O15&gt;49.5,"C",IF(O15&gt;44.5,"D",IF(O15&gt;39.5,"E","F")))))</f>
        <v>A</v>
      </c>
      <c r="P16" t="str">
        <f>IF(O15&gt;69.5,"5",IF(O15&gt;59.5,"4",IF(O15&gt;49.5,"3",IF(O15&gt;44.5,"2",IF(O15&gt;39.5,"1","0")))))</f>
        <v>5</v>
      </c>
      <c r="Q16" t="str">
        <f>IF(Q15&gt;69.5,"A",IF(Q15&gt;59.5,"B",IF(Q15&gt;49.5,"C",IF(Q15&gt;44.5,"D",IF(Q15&gt;39.5,"E","F")))))</f>
        <v>B</v>
      </c>
      <c r="R16" t="str">
        <f>IF(Q15&gt;69.5,"5",IF(Q15&gt;59.5,"4",IF(Q15&gt;49.5,"3",IF(Q15&gt;44.5,"2",IF(Q15&gt;39.5,"1","0")))))</f>
        <v>4</v>
      </c>
      <c r="S16" t="str">
        <f>IF(S15&gt;69.5,"A",IF(S15&gt;59.5,"B",IF(S15&gt;49.5,"C",IF(S15&gt;44.5,"D",IF(S15&gt;39.5,"E","F")))))</f>
        <v>B</v>
      </c>
      <c r="T16" t="str">
        <f>IF(S15&gt;69.5,"5",IF(S15&gt;59.5,"4",IF(S15&gt;49.5,"3",IF(S15&gt;44.5,"2",IF(S15&gt;39.5,"1","0")))))</f>
        <v>4</v>
      </c>
      <c r="U16" t="str">
        <f>IF(U15&gt;69.5,"A",IF(U15&gt;59.5,"B",IF(U15&gt;49.5,"C",IF(U15&gt;44.5,"D",IF(U15&gt;39.5,"E","F")))))</f>
        <v>A</v>
      </c>
      <c r="V16" t="str">
        <f>IF(U15&gt;69.5,"5",IF(U15&gt;59.5,"4",IF(U15&gt;49.5,"3",IF(U15&gt;44.5,"2",IF(U15&gt;39.5,"1","0")))))</f>
        <v>5</v>
      </c>
      <c r="W16" s="2"/>
      <c r="X16" s="2"/>
      <c r="Y16" s="2"/>
      <c r="Z16" s="6"/>
      <c r="AA16" s="2"/>
      <c r="AB16" s="2"/>
      <c r="AC16" s="2"/>
      <c r="AD16" s="6"/>
      <c r="AE16" s="2"/>
      <c r="AF16" s="2"/>
      <c r="AG16" s="2"/>
    </row>
    <row r="17" spans="1:33" ht="15">
      <c r="A17" s="2">
        <v>6</v>
      </c>
      <c r="B17" s="2" t="s">
        <v>144</v>
      </c>
      <c r="C17" s="11" t="s">
        <v>151</v>
      </c>
      <c r="D17" s="2">
        <f>Sheet6!AA17</f>
        <v>107</v>
      </c>
      <c r="E17" s="2">
        <f>Sheet6!AB17</f>
        <v>114</v>
      </c>
      <c r="F17" s="2">
        <f>Sheet6!AC17</f>
        <v>329</v>
      </c>
      <c r="G17" s="6">
        <f>Sheet6!AD17</f>
        <v>3.074766355140187</v>
      </c>
      <c r="H17" s="2">
        <f>Sheet6!AE17</f>
        <v>0</v>
      </c>
      <c r="I17" s="2">
        <v>55</v>
      </c>
      <c r="J17" s="2"/>
      <c r="K17" s="2">
        <v>45</v>
      </c>
      <c r="L17" s="2"/>
      <c r="M17" s="2">
        <v>40</v>
      </c>
      <c r="N17" s="2"/>
      <c r="O17" s="2">
        <v>56</v>
      </c>
      <c r="P17" s="2"/>
      <c r="Q17" s="2">
        <v>87</v>
      </c>
      <c r="R17" s="2"/>
      <c r="S17" s="2">
        <v>43</v>
      </c>
      <c r="T17" s="2"/>
      <c r="U17" s="2">
        <v>60</v>
      </c>
      <c r="V17" s="2"/>
      <c r="W17" s="2">
        <f>SUM(I$6:$U$6)</f>
        <v>15</v>
      </c>
      <c r="X17" s="2">
        <f>SUMIF(I17:U17,"&gt;39.5",Sheet2!I$6:Sheet2!$U$6)</f>
        <v>20</v>
      </c>
      <c r="Y17" s="2">
        <f>SUM(I$6*J18,K$6*L18,$M$6*N18,$O$6*P18,$Q$6*R18,$S$6*T18,$U$6*V18)</f>
        <v>42</v>
      </c>
      <c r="Z17" s="6">
        <f>Y17/W17</f>
        <v>2.8</v>
      </c>
      <c r="AA17" s="2">
        <f>Sheet6!$AA$7+W17</f>
        <v>122</v>
      </c>
      <c r="AB17" s="2">
        <f>Sheet6!$AB$7+X17</f>
        <v>134</v>
      </c>
      <c r="AC17" s="2">
        <f>Sheet6!$AC$7+Y17</f>
        <v>442</v>
      </c>
      <c r="AD17" s="6">
        <f>AC17/AA17</f>
        <v>3.622950819672131</v>
      </c>
      <c r="AE17" s="2">
        <f>Sheet6!AE17</f>
        <v>0</v>
      </c>
      <c r="AF17" s="2" t="str">
        <f>IF(AD17&gt;1,"GOOD STANDING","PROBATION")</f>
        <v>GOOD STANDING</v>
      </c>
      <c r="AG17" s="2" t="str">
        <f>IF(AD17&gt;4.49,"FIRST CLASS",IF(AD17&gt;3.49,"SECOND CLASS UPPER",IF(AD17&gt;2.49,"SECOND CLASS LOWER",IF(AD17&gt;1.49,"THIRD CLASS",IF(AD17&gt;0.99,"PASS",SHAKE)))))</f>
        <v>SECOND CLASS UPPER</v>
      </c>
    </row>
    <row r="18" spans="1:33" ht="15">
      <c r="A18" s="2"/>
      <c r="B18" s="2"/>
      <c r="C18" s="2"/>
      <c r="D18" s="2"/>
      <c r="E18" s="2"/>
      <c r="F18" s="2"/>
      <c r="G18" s="6"/>
      <c r="H18" s="2"/>
      <c r="I18" t="str">
        <f>IF(I17&gt;69.5,"A",IF(I17&gt;59.5,"B",IF(I17&gt;49.5,"C",IF(I17&gt;44.5,"D",IF(I17&gt;39.5,"E","F")))))</f>
        <v>C</v>
      </c>
      <c r="J18" t="str">
        <f>IF(I17&gt;69.5,"5",IF(I17&gt;59.5,"4",IF(I17&gt;49.5,"3",IF(I17&gt;44.5,"2",IF(I17&gt;39.5,"1","0")))))</f>
        <v>3</v>
      </c>
      <c r="K18" t="str">
        <f>IF(K17&gt;69.5,"A",IF(K17&gt;59.5,"B",IF(K17&gt;49.5,"C",IF(K17&gt;44.5,"D",IF(K17&gt;39.5,"E","F")))))</f>
        <v>D</v>
      </c>
      <c r="L18" t="str">
        <f>IF(K17&gt;69.5,"5",IF(K17&gt;59.5,"4",IF(K17&gt;49.5,"3",IF(K17&gt;44.5,"2",IF(K17&gt;39.5,"1","0")))))</f>
        <v>2</v>
      </c>
      <c r="M18" t="str">
        <f>IF(M17&gt;69.5,"A",IF(M17&gt;59.5,"B",IF(M17&gt;49.5,"C",IF(M17&gt;44.5,"D",IF(M17&gt;39.5,"E","F")))))</f>
        <v>E</v>
      </c>
      <c r="N18" t="str">
        <f>IF(M17&gt;69.5,"5",IF(M17&gt;59.5,"4",IF(M17&gt;49.5,"3",IF(M17&gt;44.5,"2",IF(M17&gt;39.5,"1","0")))))</f>
        <v>1</v>
      </c>
      <c r="O18" t="str">
        <f>IF(O17&gt;69.5,"A",IF(O17&gt;59.5,"B",IF(O17&gt;49.5,"C",IF(O17&gt;44.5,"D",IF(O17&gt;39.5,"E","F")))))</f>
        <v>C</v>
      </c>
      <c r="P18" t="str">
        <f>IF(O17&gt;69.5,"5",IF(O17&gt;59.5,"4",IF(O17&gt;49.5,"3",IF(O17&gt;44.5,"2",IF(O17&gt;39.5,"1","0")))))</f>
        <v>3</v>
      </c>
      <c r="Q18" t="str">
        <f>IF(Q17&gt;69.5,"A",IF(Q17&gt;59.5,"B",IF(Q17&gt;49.5,"C",IF(Q17&gt;44.5,"D",IF(Q17&gt;39.5,"E","F")))))</f>
        <v>A</v>
      </c>
      <c r="R18" t="str">
        <f>IF(Q17&gt;69.5,"5",IF(Q17&gt;59.5,"4",IF(Q17&gt;49.5,"3",IF(Q17&gt;44.5,"2",IF(Q17&gt;39.5,"1","0")))))</f>
        <v>5</v>
      </c>
      <c r="S18" t="str">
        <f>IF(S17&gt;69.5,"A",IF(S17&gt;59.5,"B",IF(S17&gt;49.5,"C",IF(S17&gt;44.5,"D",IF(S17&gt;39.5,"E","F")))))</f>
        <v>E</v>
      </c>
      <c r="T18" t="str">
        <f>IF(S17&gt;69.5,"5",IF(S17&gt;59.5,"4",IF(S17&gt;49.5,"3",IF(S17&gt;44.5,"2",IF(S17&gt;39.5,"1","0")))))</f>
        <v>1</v>
      </c>
      <c r="U18" t="str">
        <f>IF(U17&gt;69.5,"A",IF(U17&gt;59.5,"B",IF(U17&gt;49.5,"C",IF(U17&gt;44.5,"D",IF(U17&gt;39.5,"E","F")))))</f>
        <v>B</v>
      </c>
      <c r="V18" t="str">
        <f>IF(U17&gt;69.5,"5",IF(U17&gt;59.5,"4",IF(U17&gt;49.5,"3",IF(U17&gt;44.5,"2",IF(U17&gt;39.5,"1","0")))))</f>
        <v>4</v>
      </c>
      <c r="W18" s="2"/>
      <c r="X18" s="2"/>
      <c r="Y18" s="2"/>
      <c r="Z18" s="6"/>
      <c r="AA18" s="2"/>
      <c r="AB18" s="2"/>
      <c r="AC18" s="2"/>
      <c r="AD18" s="6"/>
      <c r="AE18" s="2"/>
      <c r="AF18" s="2"/>
      <c r="AG18" s="2"/>
    </row>
  </sheetData>
  <sheetProtection/>
  <mergeCells count="205">
    <mergeCell ref="AF17:AF18"/>
    <mergeCell ref="AG17:AG18"/>
    <mergeCell ref="AB17:AB18"/>
    <mergeCell ref="AC17:AC18"/>
    <mergeCell ref="AD17:AD18"/>
    <mergeCell ref="AE17:AE18"/>
    <mergeCell ref="X17:X18"/>
    <mergeCell ref="Y17:Y18"/>
    <mergeCell ref="Z17:Z18"/>
    <mergeCell ref="AA17:AA18"/>
    <mergeCell ref="Q17:R17"/>
    <mergeCell ref="S17:T17"/>
    <mergeCell ref="U17:V17"/>
    <mergeCell ref="W17:W18"/>
    <mergeCell ref="I17:J17"/>
    <mergeCell ref="K17:L17"/>
    <mergeCell ref="M17:N17"/>
    <mergeCell ref="O17:P17"/>
    <mergeCell ref="AF15:AF16"/>
    <mergeCell ref="AG15:AG16"/>
    <mergeCell ref="Q15:R15"/>
    <mergeCell ref="S15:T15"/>
    <mergeCell ref="U15:V15"/>
    <mergeCell ref="W15:W16"/>
    <mergeCell ref="A17:A18"/>
    <mergeCell ref="B17:B18"/>
    <mergeCell ref="C17:C18"/>
    <mergeCell ref="D17:D18"/>
    <mergeCell ref="E17:E18"/>
    <mergeCell ref="F17:F18"/>
    <mergeCell ref="G17:G18"/>
    <mergeCell ref="H17:H18"/>
    <mergeCell ref="AB15:AB16"/>
    <mergeCell ref="AC15:AC16"/>
    <mergeCell ref="AD15:AD16"/>
    <mergeCell ref="AE15:AE16"/>
    <mergeCell ref="X15:X16"/>
    <mergeCell ref="Y15:Y16"/>
    <mergeCell ref="Z15:Z16"/>
    <mergeCell ref="AA15:AA16"/>
    <mergeCell ref="I15:J15"/>
    <mergeCell ref="K15:L15"/>
    <mergeCell ref="M15:N15"/>
    <mergeCell ref="O15:P15"/>
    <mergeCell ref="AF13:AF14"/>
    <mergeCell ref="AG13:AG14"/>
    <mergeCell ref="Q13:R13"/>
    <mergeCell ref="S13:T13"/>
    <mergeCell ref="U13:V13"/>
    <mergeCell ref="W13:W14"/>
    <mergeCell ref="A15:A16"/>
    <mergeCell ref="B15:B16"/>
    <mergeCell ref="C15:C16"/>
    <mergeCell ref="D15:D16"/>
    <mergeCell ref="E15:E16"/>
    <mergeCell ref="F15:F16"/>
    <mergeCell ref="G15:G16"/>
    <mergeCell ref="H15:H16"/>
    <mergeCell ref="AB13:AB14"/>
    <mergeCell ref="AC13:AC14"/>
    <mergeCell ref="AD13:AD14"/>
    <mergeCell ref="AE13:AE14"/>
    <mergeCell ref="X13:X14"/>
    <mergeCell ref="Y13:Y14"/>
    <mergeCell ref="Z13:Z14"/>
    <mergeCell ref="AA13:AA14"/>
    <mergeCell ref="I13:J13"/>
    <mergeCell ref="K13:L13"/>
    <mergeCell ref="M13:N13"/>
    <mergeCell ref="O13:P13"/>
    <mergeCell ref="AF11:AF12"/>
    <mergeCell ref="AG11:AG12"/>
    <mergeCell ref="Q11:R11"/>
    <mergeCell ref="S11:T11"/>
    <mergeCell ref="U11:V11"/>
    <mergeCell ref="W11:W12"/>
    <mergeCell ref="A13:A14"/>
    <mergeCell ref="B13:B14"/>
    <mergeCell ref="C13:C14"/>
    <mergeCell ref="D13:D14"/>
    <mergeCell ref="E13:E14"/>
    <mergeCell ref="F13:F14"/>
    <mergeCell ref="G13:G14"/>
    <mergeCell ref="H13:H14"/>
    <mergeCell ref="AB11:AB12"/>
    <mergeCell ref="AC11:AC12"/>
    <mergeCell ref="AD11:AD12"/>
    <mergeCell ref="AE11:AE12"/>
    <mergeCell ref="X11:X12"/>
    <mergeCell ref="Y11:Y12"/>
    <mergeCell ref="Z11:Z12"/>
    <mergeCell ref="AA11:AA12"/>
    <mergeCell ref="I11:J11"/>
    <mergeCell ref="K11:L11"/>
    <mergeCell ref="M11:N11"/>
    <mergeCell ref="O11:P11"/>
    <mergeCell ref="AF9:AF10"/>
    <mergeCell ref="AG9:AG10"/>
    <mergeCell ref="Q9:R9"/>
    <mergeCell ref="S9:T9"/>
    <mergeCell ref="U9:V9"/>
    <mergeCell ref="W9:W10"/>
    <mergeCell ref="A11:A12"/>
    <mergeCell ref="B11:B12"/>
    <mergeCell ref="C11:C12"/>
    <mergeCell ref="D11:D12"/>
    <mergeCell ref="E11:E12"/>
    <mergeCell ref="F11:F12"/>
    <mergeCell ref="G11:G12"/>
    <mergeCell ref="H11:H12"/>
    <mergeCell ref="AB9:AB10"/>
    <mergeCell ref="AC9:AC10"/>
    <mergeCell ref="AD9:AD10"/>
    <mergeCell ref="AE9:AE10"/>
    <mergeCell ref="X9:X10"/>
    <mergeCell ref="Y9:Y10"/>
    <mergeCell ref="Z9:Z10"/>
    <mergeCell ref="AA9:AA10"/>
    <mergeCell ref="I9:J9"/>
    <mergeCell ref="K9:L9"/>
    <mergeCell ref="M9:N9"/>
    <mergeCell ref="O9:P9"/>
    <mergeCell ref="AF7:AF8"/>
    <mergeCell ref="AG7:AG8"/>
    <mergeCell ref="Q7:R7"/>
    <mergeCell ref="S7:T7"/>
    <mergeCell ref="U7:V7"/>
    <mergeCell ref="W7:W8"/>
    <mergeCell ref="A9:A10"/>
    <mergeCell ref="B9:B10"/>
    <mergeCell ref="C9:C10"/>
    <mergeCell ref="D9:D10"/>
    <mergeCell ref="E9:E10"/>
    <mergeCell ref="F9:F10"/>
    <mergeCell ref="G9:G10"/>
    <mergeCell ref="H9:H10"/>
    <mergeCell ref="AB7:AB8"/>
    <mergeCell ref="AC7:AC8"/>
    <mergeCell ref="AD7:AD8"/>
    <mergeCell ref="AE7:AE8"/>
    <mergeCell ref="X7:X8"/>
    <mergeCell ref="Y7:Y8"/>
    <mergeCell ref="Z7:Z8"/>
    <mergeCell ref="AA7:AA8"/>
    <mergeCell ref="M7:N7"/>
    <mergeCell ref="O7:P7"/>
    <mergeCell ref="E7:E8"/>
    <mergeCell ref="F7:F8"/>
    <mergeCell ref="G7:G8"/>
    <mergeCell ref="H7:H8"/>
    <mergeCell ref="A7:A8"/>
    <mergeCell ref="B7:B8"/>
    <mergeCell ref="C7:C8"/>
    <mergeCell ref="D7:D8"/>
    <mergeCell ref="I6:J6"/>
    <mergeCell ref="K6:L6"/>
    <mergeCell ref="H4:H6"/>
    <mergeCell ref="I7:J7"/>
    <mergeCell ref="K7:L7"/>
    <mergeCell ref="I4:J4"/>
    <mergeCell ref="AE4:AE6"/>
    <mergeCell ref="AF4:AF6"/>
    <mergeCell ref="AG4:AG6"/>
    <mergeCell ref="I5:J5"/>
    <mergeCell ref="K5:L5"/>
    <mergeCell ref="M5:N5"/>
    <mergeCell ref="O5:P5"/>
    <mergeCell ref="Q5:R5"/>
    <mergeCell ref="AD4:AD6"/>
    <mergeCell ref="X4:X6"/>
    <mergeCell ref="AB4:AB6"/>
    <mergeCell ref="AC4:AC6"/>
    <mergeCell ref="K4:L4"/>
    <mergeCell ref="M4:N4"/>
    <mergeCell ref="O4:P4"/>
    <mergeCell ref="U6:V6"/>
    <mergeCell ref="Y4:Y6"/>
    <mergeCell ref="Z4:Z6"/>
    <mergeCell ref="M6:N6"/>
    <mergeCell ref="O6:P6"/>
    <mergeCell ref="Q4:R4"/>
    <mergeCell ref="S4:T4"/>
    <mergeCell ref="U4:V4"/>
    <mergeCell ref="W4:W6"/>
    <mergeCell ref="Q6:R6"/>
    <mergeCell ref="AA4:AA6"/>
    <mergeCell ref="S6:T6"/>
    <mergeCell ref="S5:T5"/>
    <mergeCell ref="U5:V5"/>
    <mergeCell ref="A3:A6"/>
    <mergeCell ref="B3:B6"/>
    <mergeCell ref="C3:C6"/>
    <mergeCell ref="D3:H3"/>
    <mergeCell ref="D4:D6"/>
    <mergeCell ref="E4:E6"/>
    <mergeCell ref="F4:F6"/>
    <mergeCell ref="G4:G6"/>
    <mergeCell ref="E1:O1"/>
    <mergeCell ref="X1:AB1"/>
    <mergeCell ref="E2:O2"/>
    <mergeCell ref="R2:V2"/>
    <mergeCell ref="AA3:AD3"/>
    <mergeCell ref="AE3:AG3"/>
    <mergeCell ref="J3:V3"/>
    <mergeCell ref="W3:Z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B5">
      <selection activeCell="C7" sqref="C7:C8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10.7109375" style="0" customWidth="1"/>
    <col min="4" max="4" width="5.57421875" style="0" customWidth="1"/>
    <col min="5" max="5" width="5.421875" style="0" customWidth="1"/>
    <col min="6" max="6" width="5.28125" style="0" customWidth="1"/>
    <col min="7" max="7" width="5.7109375" style="0" customWidth="1"/>
    <col min="8" max="8" width="7.140625" style="0" customWidth="1"/>
    <col min="9" max="10" width="3.57421875" style="0" customWidth="1"/>
    <col min="11" max="12" width="3.7109375" style="0" customWidth="1"/>
    <col min="13" max="13" width="3.421875" style="0" customWidth="1"/>
    <col min="14" max="14" width="4.00390625" style="0" customWidth="1"/>
    <col min="15" max="15" width="2.421875" style="0" customWidth="1"/>
    <col min="16" max="16" width="4.7109375" style="0" customWidth="1"/>
    <col min="17" max="17" width="3.57421875" style="0" customWidth="1"/>
    <col min="18" max="18" width="4.00390625" style="0" customWidth="1"/>
    <col min="19" max="19" width="3.421875" style="0" customWidth="1"/>
    <col min="20" max="20" width="4.8515625" style="0" customWidth="1"/>
    <col min="21" max="21" width="3.8515625" style="0" customWidth="1"/>
    <col min="22" max="22" width="3.7109375" style="0" customWidth="1"/>
    <col min="23" max="23" width="5.421875" style="0" customWidth="1"/>
    <col min="24" max="24" width="4.57421875" style="0" customWidth="1"/>
    <col min="25" max="25" width="6.00390625" style="0" customWidth="1"/>
    <col min="26" max="26" width="6.140625" style="0" customWidth="1"/>
    <col min="27" max="27" width="4.421875" style="0" customWidth="1"/>
    <col min="28" max="29" width="5.00390625" style="0" customWidth="1"/>
    <col min="30" max="30" width="6.7109375" style="0" customWidth="1"/>
    <col min="31" max="31" width="6.28125" style="0" customWidth="1"/>
    <col min="32" max="32" width="16.140625" style="0" customWidth="1"/>
    <col min="33" max="33" width="23.140625" style="0" customWidth="1"/>
  </cols>
  <sheetData>
    <row r="1" spans="5:28" ht="17.25">
      <c r="E1" s="12" t="s">
        <v>22</v>
      </c>
      <c r="F1" s="12"/>
      <c r="G1" s="12"/>
      <c r="H1" s="12"/>
      <c r="I1" s="12"/>
      <c r="J1" s="12"/>
      <c r="K1" s="12"/>
      <c r="L1" s="12"/>
      <c r="M1" s="12"/>
      <c r="N1" s="12"/>
      <c r="O1" s="12"/>
      <c r="X1" s="2" t="s">
        <v>69</v>
      </c>
      <c r="Y1" s="2"/>
      <c r="Z1" s="2"/>
      <c r="AA1" s="2"/>
      <c r="AB1" s="2"/>
    </row>
    <row r="2" spans="2:22" ht="17.25">
      <c r="B2" t="s">
        <v>51</v>
      </c>
      <c r="E2" s="5" t="s">
        <v>23</v>
      </c>
      <c r="F2" s="5"/>
      <c r="G2" s="5"/>
      <c r="H2" s="5"/>
      <c r="I2" s="5"/>
      <c r="J2" s="5"/>
      <c r="K2" s="5"/>
      <c r="L2" s="5"/>
      <c r="M2" s="5"/>
      <c r="N2" s="5"/>
      <c r="O2" s="5"/>
      <c r="R2" s="2" t="s">
        <v>68</v>
      </c>
      <c r="S2" s="2"/>
      <c r="T2" s="2"/>
      <c r="U2" s="2"/>
      <c r="V2" s="2"/>
    </row>
    <row r="3" spans="1:33" ht="15">
      <c r="A3" s="2" t="s">
        <v>5</v>
      </c>
      <c r="B3" s="2" t="s">
        <v>20</v>
      </c>
      <c r="C3" s="2" t="s">
        <v>35</v>
      </c>
      <c r="D3" s="10" t="s">
        <v>0</v>
      </c>
      <c r="E3" s="10"/>
      <c r="F3" s="10"/>
      <c r="G3" s="10"/>
      <c r="H3" s="10"/>
      <c r="I3" s="1"/>
      <c r="J3" s="2" t="s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0" t="s">
        <v>2</v>
      </c>
      <c r="X3" s="10"/>
      <c r="Y3" s="10"/>
      <c r="Z3" s="10"/>
      <c r="AA3" s="10" t="s">
        <v>3</v>
      </c>
      <c r="AB3" s="10"/>
      <c r="AC3" s="10"/>
      <c r="AD3" s="10"/>
      <c r="AE3" s="2" t="s">
        <v>4</v>
      </c>
      <c r="AF3" s="2"/>
      <c r="AG3" s="2"/>
    </row>
    <row r="4" spans="1:33" ht="172.5" customHeight="1">
      <c r="A4" s="2"/>
      <c r="B4" s="2"/>
      <c r="C4" s="2"/>
      <c r="D4" s="2" t="str">
        <f>Sheet2!AA4</f>
        <v>TUT</v>
      </c>
      <c r="E4" s="2" t="str">
        <f>Sheet2!AB4</f>
        <v>TUP</v>
      </c>
      <c r="F4" s="2" t="str">
        <f>Sheet2!AC4</f>
        <v>CGP</v>
      </c>
      <c r="G4" s="2" t="str">
        <f>Sheet2!AD4</f>
        <v>CGPA</v>
      </c>
      <c r="H4" s="2" t="str">
        <f>Sheet1!AE4</f>
        <v>UCCO</v>
      </c>
      <c r="I4" s="3" t="s">
        <v>115</v>
      </c>
      <c r="J4" s="3"/>
      <c r="K4" s="3" t="s">
        <v>116</v>
      </c>
      <c r="L4" s="3"/>
      <c r="M4" s="3" t="s">
        <v>117</v>
      </c>
      <c r="N4" s="3"/>
      <c r="O4" s="3" t="s">
        <v>118</v>
      </c>
      <c r="P4" s="3"/>
      <c r="Q4" s="3" t="s">
        <v>119</v>
      </c>
      <c r="R4" s="3"/>
      <c r="S4" s="3" t="s">
        <v>49</v>
      </c>
      <c r="T4" s="3"/>
      <c r="U4" s="3" t="s">
        <v>120</v>
      </c>
      <c r="V4" s="3"/>
      <c r="W4" s="2" t="s">
        <v>33</v>
      </c>
      <c r="X4" s="2" t="s">
        <v>34</v>
      </c>
      <c r="Y4" s="2" t="s">
        <v>9</v>
      </c>
      <c r="Z4" s="2" t="s">
        <v>10</v>
      </c>
      <c r="AA4" s="2" t="str">
        <f>Sheet2!AA4</f>
        <v>TUT</v>
      </c>
      <c r="AB4" s="2" t="str">
        <f>Sheet2!AB4</f>
        <v>TUP</v>
      </c>
      <c r="AC4" s="2" t="str">
        <f>Sheet2!AC4</f>
        <v>CGP</v>
      </c>
      <c r="AD4" s="2" t="str">
        <f>Sheet2!AD4</f>
        <v>CGPA</v>
      </c>
      <c r="AE4" s="8" t="str">
        <f>Sheet2!AE4</f>
        <v>UCCO</v>
      </c>
      <c r="AF4" s="8" t="s">
        <v>19</v>
      </c>
      <c r="AG4" s="2" t="s">
        <v>21</v>
      </c>
    </row>
    <row r="5" spans="1:33" ht="15">
      <c r="A5" s="2"/>
      <c r="B5" s="2"/>
      <c r="C5" s="2"/>
      <c r="D5" s="2"/>
      <c r="E5" s="2"/>
      <c r="F5" s="2"/>
      <c r="G5" s="2"/>
      <c r="H5" s="2"/>
      <c r="I5" s="9" t="s">
        <v>108</v>
      </c>
      <c r="J5" s="9"/>
      <c r="K5" s="9" t="s">
        <v>109</v>
      </c>
      <c r="L5" s="9"/>
      <c r="M5" s="9" t="s">
        <v>110</v>
      </c>
      <c r="N5" s="9"/>
      <c r="O5" s="2" t="s">
        <v>111</v>
      </c>
      <c r="P5" s="2"/>
      <c r="Q5" s="2" t="s">
        <v>106</v>
      </c>
      <c r="R5" s="2"/>
      <c r="S5" s="2" t="s">
        <v>113</v>
      </c>
      <c r="T5" s="2"/>
      <c r="U5" s="2" t="s">
        <v>114</v>
      </c>
      <c r="V5" s="2"/>
      <c r="W5" s="2"/>
      <c r="X5" s="2"/>
      <c r="Y5" s="2"/>
      <c r="Z5" s="2"/>
      <c r="AA5" s="2"/>
      <c r="AB5" s="2"/>
      <c r="AC5" s="2"/>
      <c r="AD5" s="2"/>
      <c r="AE5" s="8"/>
      <c r="AF5" s="8"/>
      <c r="AG5" s="2"/>
    </row>
    <row r="6" spans="1:33" ht="15">
      <c r="A6" s="2"/>
      <c r="B6" s="2"/>
      <c r="C6" s="2"/>
      <c r="D6" s="2"/>
      <c r="E6" s="2"/>
      <c r="F6" s="2"/>
      <c r="G6" s="2"/>
      <c r="H6" s="2"/>
      <c r="I6" s="2">
        <v>3</v>
      </c>
      <c r="J6" s="2"/>
      <c r="K6" s="2">
        <v>3</v>
      </c>
      <c r="L6" s="2"/>
      <c r="M6" s="2">
        <v>3</v>
      </c>
      <c r="N6" s="2"/>
      <c r="O6" s="2">
        <v>3</v>
      </c>
      <c r="P6" s="2"/>
      <c r="Q6" s="2">
        <v>3</v>
      </c>
      <c r="R6" s="2"/>
      <c r="S6" s="2">
        <v>4</v>
      </c>
      <c r="T6" s="2"/>
      <c r="U6" s="2">
        <v>3</v>
      </c>
      <c r="V6" s="2"/>
      <c r="W6" s="2"/>
      <c r="X6" s="2"/>
      <c r="Y6" s="2"/>
      <c r="Z6" s="2"/>
      <c r="AA6" s="2"/>
      <c r="AB6" s="2"/>
      <c r="AC6" s="2"/>
      <c r="AD6" s="2"/>
      <c r="AE6" s="8"/>
      <c r="AF6" s="8"/>
      <c r="AG6" s="2"/>
    </row>
    <row r="7" spans="1:33" ht="15">
      <c r="A7" s="2">
        <v>1</v>
      </c>
      <c r="B7" s="2" t="s">
        <v>145</v>
      </c>
      <c r="C7" s="11" t="s">
        <v>146</v>
      </c>
      <c r="D7" s="2">
        <f>Sheet7!AA7</f>
        <v>122</v>
      </c>
      <c r="E7" s="2">
        <f>Sheet7!AB7</f>
        <v>134</v>
      </c>
      <c r="F7" s="2">
        <f>Sheet7!AC7</f>
        <v>442</v>
      </c>
      <c r="G7" s="6">
        <f>Sheet7!AD7</f>
        <v>3.622950819672131</v>
      </c>
      <c r="H7" s="2">
        <f>Sheet5!AE7</f>
        <v>0</v>
      </c>
      <c r="I7" s="2">
        <v>67</v>
      </c>
      <c r="J7" s="2"/>
      <c r="K7" s="2">
        <v>77</v>
      </c>
      <c r="L7" s="2"/>
      <c r="M7" s="2">
        <v>76</v>
      </c>
      <c r="N7" s="2"/>
      <c r="O7" s="2">
        <v>76</v>
      </c>
      <c r="P7" s="2"/>
      <c r="Q7" s="2">
        <v>70</v>
      </c>
      <c r="R7" s="2"/>
      <c r="S7" s="2">
        <v>67</v>
      </c>
      <c r="T7" s="2"/>
      <c r="U7" s="2">
        <v>78</v>
      </c>
      <c r="V7" s="2"/>
      <c r="W7" s="2">
        <f>SUM(I$6:$U$6)</f>
        <v>22</v>
      </c>
      <c r="X7" s="2">
        <f>SUMIF(I7:U7,"&gt;39.5",Sheet2!I$6:Sheet2!$U$6)</f>
        <v>20</v>
      </c>
      <c r="Y7" s="2">
        <f>SUM(I$6*J8,K$6*L8,$M$6*N8,$O$6*P8,$Q$6*R8,$S$6*T8,$U$6*V8)</f>
        <v>103</v>
      </c>
      <c r="Z7" s="6">
        <f>Y7/W7</f>
        <v>4.681818181818182</v>
      </c>
      <c r="AA7" s="2">
        <f>Sheet7!$AA$7+W7</f>
        <v>144</v>
      </c>
      <c r="AB7" s="2">
        <f>Sheet7!$AB$7+X7</f>
        <v>154</v>
      </c>
      <c r="AC7" s="2">
        <f>Sheet7!$AC$7+Y7</f>
        <v>545</v>
      </c>
      <c r="AD7" s="6">
        <f>AC7/AA7</f>
        <v>3.7847222222222223</v>
      </c>
      <c r="AE7" s="2">
        <f>Sheet2!AE7</f>
        <v>0</v>
      </c>
      <c r="AF7" s="2" t="str">
        <f>IF(AD7&gt;1,"GOOD STANDING","PROBATION")</f>
        <v>GOOD STANDING</v>
      </c>
      <c r="AG7" s="2" t="str">
        <f>IF(AD7&gt;4.49,"FIRST CLASS",IF(AD7&gt;3.49,"SECOND CLASS UPPER",IF(AD7&gt;2.49,"SECOND CLASS LOWER",IF(AD7&gt;1.49,"THIRD CLASS",IF(AD7&gt;0.99,"PASS",SHAKE)))))</f>
        <v>SECOND CLASS UPPER</v>
      </c>
    </row>
    <row r="8" spans="1:33" ht="15">
      <c r="A8" s="2"/>
      <c r="B8" s="2"/>
      <c r="C8" s="2"/>
      <c r="D8" s="2"/>
      <c r="E8" s="2"/>
      <c r="F8" s="2"/>
      <c r="G8" s="6"/>
      <c r="H8" s="2"/>
      <c r="I8" t="str">
        <f>IF(I7&gt;69.5,"A",IF(I7&gt;59.5,"B",IF(I7&gt;49.5,"C",IF(I7&gt;44.5,"D",IF(I7&gt;39.5,"E","F")))))</f>
        <v>B</v>
      </c>
      <c r="J8" t="str">
        <f>IF(I7&gt;69.5,"5",IF(I7&gt;59.5,"4",IF(I7&gt;49.5,"3",IF(I7&gt;44.5,"2",IF(I7&gt;39.5,"1","0")))))</f>
        <v>4</v>
      </c>
      <c r="K8" t="str">
        <f>IF(K7&gt;69.5,"A",IF(K7&gt;59.5,"B",IF(K7&gt;49.5,"C",IF(K7&gt;44.5,"D",IF(K7&gt;39.5,"E","F")))))</f>
        <v>A</v>
      </c>
      <c r="L8" t="str">
        <f>IF(K7&gt;69.5,"5",IF(K7&gt;59.5,"4",IF(K7&gt;49.5,"3",IF(K7&gt;44.5,"2",IF(K7&gt;39.5,"1","0")))))</f>
        <v>5</v>
      </c>
      <c r="M8" t="str">
        <f>IF(M7&gt;69.5,"A",IF(M7&gt;59.5,"B",IF(M7&gt;49.5,"C",IF(M7&gt;44.5,"D",IF(M7&gt;39.5,"E","F")))))</f>
        <v>A</v>
      </c>
      <c r="N8" t="str">
        <f>IF(M7&gt;69.5,"5",IF(M7&gt;59.5,"4",IF(M7&gt;49.5,"3",IF(M7&gt;44.5,"2",IF(M7&gt;39.5,"1","0")))))</f>
        <v>5</v>
      </c>
      <c r="O8" t="str">
        <f>IF(O7&gt;69.5,"A",IF(O7&gt;59.5,"B",IF(O7&gt;49.5,"C",IF(O7&gt;44.5,"D",IF(O7&gt;39.5,"E","F")))))</f>
        <v>A</v>
      </c>
      <c r="P8" t="str">
        <f>IF(O7&gt;69.5,"5",IF(O7&gt;59.5,"4",IF(O7&gt;49.5,"3",IF(O7&gt;44.5,"2",IF(O7&gt;39.5,"1","0")))))</f>
        <v>5</v>
      </c>
      <c r="Q8" t="str">
        <f>IF(Q7&gt;69.5,"A",IF(Q7&gt;59.5,"B",IF(Q7&gt;49.5,"C",IF(Q7&gt;44.5,"D",IF(Q7&gt;39.5,"E","F")))))</f>
        <v>A</v>
      </c>
      <c r="R8" t="str">
        <f>IF(Q7&gt;69.5,"5",IF(Q7&gt;59.5,"4",IF(Q7&gt;49.5,"3",IF(Q7&gt;44.5,"2",IF(Q7&gt;39.5,"1","0")))))</f>
        <v>5</v>
      </c>
      <c r="S8" t="str">
        <f>IF(S7&gt;69.5,"A",IF(S7&gt;59.5,"B",IF(S7&gt;49.5,"C",IF(S7&gt;44.5,"D",IF(S7&gt;39.5,"E","F")))))</f>
        <v>B</v>
      </c>
      <c r="T8" t="str">
        <f>IF(S7&gt;69.5,"5",IF(S7&gt;59.5,"4",IF(S7&gt;49.5,"3",IF(S7&gt;44.5,"2",IF(S7&gt;39.5,"1","0")))))</f>
        <v>4</v>
      </c>
      <c r="U8" t="str">
        <f>IF(U7&gt;69.5,"A",IF(U7&gt;59.5,"B",IF(U7&gt;49.5,"C",IF(U7&gt;44.5,"D",IF(U7&gt;39.5,"E","F")))))</f>
        <v>A</v>
      </c>
      <c r="V8" t="str">
        <f>IF(U7&gt;69.5,"5",IF(U7&gt;59.5,"4",IF(U7&gt;49.5,"3",IF(U7&gt;44.5,"2",IF(U7&gt;39.5,"1","0")))))</f>
        <v>5</v>
      </c>
      <c r="W8" s="2"/>
      <c r="X8" s="2"/>
      <c r="Y8" s="2"/>
      <c r="Z8" s="6"/>
      <c r="AA8" s="2"/>
      <c r="AB8" s="2"/>
      <c r="AC8" s="2"/>
      <c r="AD8" s="6"/>
      <c r="AE8" s="2"/>
      <c r="AF8" s="2"/>
      <c r="AG8" s="2"/>
    </row>
    <row r="9" spans="1:33" ht="15">
      <c r="A9" s="2">
        <v>2</v>
      </c>
      <c r="B9" s="2" t="s">
        <v>141</v>
      </c>
      <c r="C9" s="11" t="s">
        <v>147</v>
      </c>
      <c r="D9" s="2">
        <f>Sheet7!AA9</f>
        <v>122</v>
      </c>
      <c r="E9" s="2">
        <f>Sheet7!AB9</f>
        <v>134</v>
      </c>
      <c r="F9" s="2">
        <f>Sheet7!AC9</f>
        <v>457</v>
      </c>
      <c r="G9" s="6">
        <f>Sheet7!AD9</f>
        <v>3.7459016393442623</v>
      </c>
      <c r="H9" s="2">
        <f>Sheet5!AE9</f>
        <v>0</v>
      </c>
      <c r="I9" s="2">
        <v>78</v>
      </c>
      <c r="J9" s="2"/>
      <c r="K9" s="2">
        <v>66</v>
      </c>
      <c r="L9" s="2"/>
      <c r="M9" s="2">
        <v>65</v>
      </c>
      <c r="N9" s="2"/>
      <c r="O9" s="2">
        <v>54</v>
      </c>
      <c r="P9" s="2"/>
      <c r="Q9" s="2">
        <v>65</v>
      </c>
      <c r="R9" s="2"/>
      <c r="S9" s="2">
        <v>67</v>
      </c>
      <c r="T9" s="2"/>
      <c r="U9" s="2">
        <v>76</v>
      </c>
      <c r="V9" s="2"/>
      <c r="W9" s="2">
        <f>SUM(I$6:$U$6)</f>
        <v>22</v>
      </c>
      <c r="X9" s="2">
        <f>SUMIF(I9:U9,"&gt;39.5",Sheet2!I$6:Sheet2!$U$6)</f>
        <v>20</v>
      </c>
      <c r="Y9" s="2">
        <f>SUM(I$6*J10,K$6*L10,$M$6*N10,$O$6*P10,$Q$6*R10,$S$6*T10,$U$6*V10)</f>
        <v>91</v>
      </c>
      <c r="Z9" s="6">
        <f>Y9/W9</f>
        <v>4.136363636363637</v>
      </c>
      <c r="AA9" s="2">
        <f>Sheet7!$AA$7+W9</f>
        <v>144</v>
      </c>
      <c r="AB9" s="2">
        <f>Sheet7!$AB$7+X9</f>
        <v>154</v>
      </c>
      <c r="AC9" s="2">
        <f>Sheet7!$AC$7+Y9</f>
        <v>533</v>
      </c>
      <c r="AD9" s="6">
        <f>AC9/AA9</f>
        <v>3.701388888888889</v>
      </c>
      <c r="AE9" s="2">
        <f>Sheet2!AE9</f>
        <v>0</v>
      </c>
      <c r="AF9" s="2" t="str">
        <f>IF(AD9&gt;1,"GOOD STANDING","PROBATION")</f>
        <v>GOOD STANDING</v>
      </c>
      <c r="AG9" s="2" t="str">
        <f>IF(AD9&gt;4.49,"FIRST CLASS",IF(AD9&gt;3.49,"SECOND CLASS UPPER",IF(AD9&gt;2.49,"SECOND CLASS LOWER",IF(AD9&gt;1.49,"THIRD CLASS",IF(AD9&gt;0.99,"PASS",SHAKE)))))</f>
        <v>SECOND CLASS UPPER</v>
      </c>
    </row>
    <row r="10" spans="1:33" ht="15">
      <c r="A10" s="2"/>
      <c r="B10" s="2"/>
      <c r="C10" s="2"/>
      <c r="D10" s="2"/>
      <c r="E10" s="2"/>
      <c r="F10" s="2"/>
      <c r="G10" s="6"/>
      <c r="H10" s="2"/>
      <c r="I10" t="str">
        <f>IF(I9&gt;69.5,"A",IF(I9&gt;59.5,"B",IF(I9&gt;49.5,"C",IF(I9&gt;44.5,"D",IF(I9&gt;39.5,"E","F")))))</f>
        <v>A</v>
      </c>
      <c r="J10" t="str">
        <f>IF(I9&gt;69.5,"5",IF(I9&gt;59.5,"4",IF(I9&gt;49.5,"3",IF(I9&gt;44.5,"2",IF(I9&gt;39.5,"1","0")))))</f>
        <v>5</v>
      </c>
      <c r="K10" t="str">
        <f>IF(K9&gt;69.5,"A",IF(K9&gt;59.5,"B",IF(K9&gt;49.5,"C",IF(K9&gt;44.5,"D",IF(K9&gt;39.5,"E","F")))))</f>
        <v>B</v>
      </c>
      <c r="L10" t="str">
        <f>IF(K9&gt;69.5,"5",IF(K9&gt;59.5,"4",IF(K9&gt;49.5,"3",IF(K9&gt;44.5,"2",IF(K9&gt;39.5,"1","0")))))</f>
        <v>4</v>
      </c>
      <c r="M10" t="str">
        <f>IF(M9&gt;69.5,"A",IF(M9&gt;59.5,"B",IF(M9&gt;49.5,"C",IF(M9&gt;44.5,"D",IF(M9&gt;39.5,"E","F")))))</f>
        <v>B</v>
      </c>
      <c r="N10" t="str">
        <f>IF(M9&gt;69.5,"5",IF(M9&gt;59.5,"4",IF(M9&gt;49.5,"3",IF(M9&gt;44.5,"2",IF(M9&gt;39.5,"1","0")))))</f>
        <v>4</v>
      </c>
      <c r="O10" t="str">
        <f>IF(O9&gt;69.5,"A",IF(O9&gt;59.5,"B",IF(O9&gt;49.5,"C",IF(O9&gt;44.5,"D",IF(O9&gt;39.5,"E","F")))))</f>
        <v>C</v>
      </c>
      <c r="P10" t="str">
        <f>IF(O9&gt;69.5,"5",IF(O9&gt;59.5,"4",IF(O9&gt;49.5,"3",IF(O9&gt;44.5,"2",IF(O9&gt;39.5,"1","0")))))</f>
        <v>3</v>
      </c>
      <c r="Q10" t="str">
        <f>IF(Q9&gt;69.5,"A",IF(Q9&gt;59.5,"B",IF(Q9&gt;49.5,"C",IF(Q9&gt;44.5,"D",IF(Q9&gt;39.5,"E","F")))))</f>
        <v>B</v>
      </c>
      <c r="R10" t="str">
        <f>IF(Q9&gt;69.5,"5",IF(Q9&gt;59.5,"4",IF(Q9&gt;49.5,"3",IF(Q9&gt;44.5,"2",IF(Q9&gt;39.5,"1","0")))))</f>
        <v>4</v>
      </c>
      <c r="S10" t="str">
        <f>IF(S9&gt;69.5,"A",IF(S9&gt;59.5,"B",IF(S9&gt;49.5,"C",IF(S9&gt;44.5,"D",IF(S9&gt;39.5,"E","F")))))</f>
        <v>B</v>
      </c>
      <c r="T10" t="str">
        <f>IF(S9&gt;69.5,"5",IF(S9&gt;59.5,"4",IF(S9&gt;49.5,"3",IF(S9&gt;44.5,"2",IF(S9&gt;39.5,"1","0")))))</f>
        <v>4</v>
      </c>
      <c r="U10" t="str">
        <f>IF(U9&gt;69.5,"A",IF(U9&gt;59.5,"B",IF(U9&gt;49.5,"C",IF(U9&gt;44.5,"D",IF(U9&gt;39.5,"E","F")))))</f>
        <v>A</v>
      </c>
      <c r="V10" t="str">
        <f>IF(U9&gt;69.5,"5",IF(U9&gt;59.5,"4",IF(U9&gt;49.5,"3",IF(U9&gt;44.5,"2",IF(U9&gt;39.5,"1","0")))))</f>
        <v>5</v>
      </c>
      <c r="W10" s="2"/>
      <c r="X10" s="2"/>
      <c r="Y10" s="2"/>
      <c r="Z10" s="6"/>
      <c r="AA10" s="2"/>
      <c r="AB10" s="2"/>
      <c r="AC10" s="2"/>
      <c r="AD10" s="6"/>
      <c r="AE10" s="2"/>
      <c r="AF10" s="2"/>
      <c r="AG10" s="2"/>
    </row>
    <row r="11" spans="1:33" ht="15">
      <c r="A11" s="2">
        <v>3</v>
      </c>
      <c r="B11" s="2" t="s">
        <v>140</v>
      </c>
      <c r="C11" s="11" t="s">
        <v>148</v>
      </c>
      <c r="D11" s="2">
        <f>Sheet7!AA11</f>
        <v>122</v>
      </c>
      <c r="E11" s="2">
        <f>Sheet7!AB11</f>
        <v>134</v>
      </c>
      <c r="F11" s="2">
        <f>Sheet7!AC11</f>
        <v>463</v>
      </c>
      <c r="G11" s="6">
        <f>Sheet7!AD11</f>
        <v>3.7950819672131146</v>
      </c>
      <c r="H11" s="2">
        <f>Sheet5!AE11</f>
        <v>9</v>
      </c>
      <c r="I11" s="2">
        <v>54</v>
      </c>
      <c r="J11" s="2"/>
      <c r="K11" s="2">
        <v>44</v>
      </c>
      <c r="L11" s="2"/>
      <c r="M11" s="2">
        <v>54</v>
      </c>
      <c r="N11" s="2"/>
      <c r="O11" s="2">
        <v>77</v>
      </c>
      <c r="P11" s="2"/>
      <c r="Q11" s="2">
        <v>66</v>
      </c>
      <c r="R11" s="2"/>
      <c r="S11" s="2">
        <v>67</v>
      </c>
      <c r="T11" s="2"/>
      <c r="U11" s="2">
        <v>55</v>
      </c>
      <c r="V11" s="2"/>
      <c r="W11" s="2">
        <f>SUM(I$6:$U$6)</f>
        <v>22</v>
      </c>
      <c r="X11" s="2">
        <f>SUMIF(I11:U11,"&gt;39.5",Sheet2!I$6:Sheet2!$U$6)</f>
        <v>20</v>
      </c>
      <c r="Y11" s="2">
        <f>SUM(I$6*J12,K$6*L12,$M$6*N12,$O$6*P12,$Q$6*R12,$S$6*T12,$U$6*V12)</f>
        <v>73</v>
      </c>
      <c r="Z11" s="6">
        <f>Y11/W11</f>
        <v>3.3181818181818183</v>
      </c>
      <c r="AA11" s="2">
        <f>Sheet7!$AA$7+W11</f>
        <v>144</v>
      </c>
      <c r="AB11" s="2">
        <f>Sheet7!$AB$7+X11</f>
        <v>154</v>
      </c>
      <c r="AC11" s="2">
        <f>Sheet7!$AC$7+Y11</f>
        <v>515</v>
      </c>
      <c r="AD11" s="6">
        <f>AC11/AA11</f>
        <v>3.576388888888889</v>
      </c>
      <c r="AE11" s="2">
        <f>Sheet2!AE11</f>
        <v>9</v>
      </c>
      <c r="AF11" s="2" t="str">
        <f>IF(AD11&gt;1,"GOOD STANDING","PROBATION")</f>
        <v>GOOD STANDING</v>
      </c>
      <c r="AG11" s="2" t="str">
        <f>IF(AD11&gt;4.49,"FIRST CLASS",IF(AD11&gt;3.49,"SECOND CLASS UPPER",IF(AD11&gt;2.49,"SECOND CLASS LOWER",IF(AD11&gt;1.49,"THIRD CLASS",IF(AD11&gt;0.99,"PASS",SHAKE)))))</f>
        <v>SECOND CLASS UPPER</v>
      </c>
    </row>
    <row r="12" spans="1:33" ht="15">
      <c r="A12" s="2"/>
      <c r="B12" s="2"/>
      <c r="C12" s="2"/>
      <c r="D12" s="2"/>
      <c r="E12" s="2"/>
      <c r="F12" s="2"/>
      <c r="G12" s="6"/>
      <c r="H12" s="2"/>
      <c r="I12" t="str">
        <f>IF(I11&gt;69.5,"A",IF(I11&gt;59.5,"B",IF(I11&gt;49.5,"C",IF(I11&gt;44.5,"D",IF(I11&gt;39.5,"E","F")))))</f>
        <v>C</v>
      </c>
      <c r="J12" t="str">
        <f>IF(I11&gt;69.5,"5",IF(I11&gt;59.5,"4",IF(I11&gt;49.5,"3",IF(I11&gt;44.5,"2",IF(I11&gt;39.5,"1","0")))))</f>
        <v>3</v>
      </c>
      <c r="K12" t="str">
        <f>IF(K11&gt;69.5,"A",IF(K11&gt;59.5,"B",IF(K11&gt;49.5,"C",IF(K11&gt;44.5,"D",IF(K11&gt;39.5,"E","F")))))</f>
        <v>E</v>
      </c>
      <c r="L12" t="str">
        <f>IF(K11&gt;69.5,"5",IF(K11&gt;59.5,"4",IF(K11&gt;49.5,"3",IF(K11&gt;44.5,"2",IF(K11&gt;39.5,"1","0")))))</f>
        <v>1</v>
      </c>
      <c r="M12" t="str">
        <f>IF(M11&gt;69.5,"A",IF(M11&gt;59.5,"B",IF(M11&gt;49.5,"C",IF(M11&gt;44.5,"D",IF(M11&gt;39.5,"E","F")))))</f>
        <v>C</v>
      </c>
      <c r="N12" t="str">
        <f>IF(M11&gt;69.5,"5",IF(M11&gt;59.5,"4",IF(M11&gt;49.5,"3",IF(M11&gt;44.5,"2",IF(M11&gt;39.5,"1","0")))))</f>
        <v>3</v>
      </c>
      <c r="O12" t="str">
        <f>IF(O11&gt;69.5,"A",IF(O11&gt;59.5,"B",IF(O11&gt;49.5,"C",IF(O11&gt;44.5,"D",IF(O11&gt;39.5,"E","F")))))</f>
        <v>A</v>
      </c>
      <c r="P12" t="str">
        <f>IF(O11&gt;69.5,"5",IF(O11&gt;59.5,"4",IF(O11&gt;49.5,"3",IF(O11&gt;44.5,"2",IF(O11&gt;39.5,"1","0")))))</f>
        <v>5</v>
      </c>
      <c r="Q12" t="str">
        <f>IF(Q11&gt;69.5,"A",IF(Q11&gt;59.5,"B",IF(Q11&gt;49.5,"C",IF(Q11&gt;44.5,"D",IF(Q11&gt;39.5,"E","F")))))</f>
        <v>B</v>
      </c>
      <c r="R12" t="str">
        <f>IF(Q11&gt;69.5,"5",IF(Q11&gt;59.5,"4",IF(Q11&gt;49.5,"3",IF(Q11&gt;44.5,"2",IF(Q11&gt;39.5,"1","0")))))</f>
        <v>4</v>
      </c>
      <c r="S12" t="str">
        <f>IF(S11&gt;69.5,"A",IF(S11&gt;59.5,"B",IF(S11&gt;49.5,"C",IF(S11&gt;44.5,"D",IF(S11&gt;39.5,"E","F")))))</f>
        <v>B</v>
      </c>
      <c r="T12" t="str">
        <f>IF(S11&gt;69.5,"5",IF(S11&gt;59.5,"4",IF(S11&gt;49.5,"3",IF(S11&gt;44.5,"2",IF(S11&gt;39.5,"1","0")))))</f>
        <v>4</v>
      </c>
      <c r="U12" t="str">
        <f>IF(U11&gt;69.5,"A",IF(U11&gt;59.5,"B",IF(U11&gt;49.5,"C",IF(U11&gt;44.5,"D",IF(U11&gt;39.5,"E","F")))))</f>
        <v>C</v>
      </c>
      <c r="V12" t="str">
        <f>IF(U11&gt;69.5,"5",IF(U11&gt;59.5,"4",IF(U11&gt;49.5,"3",IF(U11&gt;44.5,"2",IF(U11&gt;39.5,"1","0")))))</f>
        <v>3</v>
      </c>
      <c r="W12" s="2"/>
      <c r="X12" s="2"/>
      <c r="Y12" s="2"/>
      <c r="Z12" s="6"/>
      <c r="AA12" s="2"/>
      <c r="AB12" s="2"/>
      <c r="AC12" s="2"/>
      <c r="AD12" s="6"/>
      <c r="AE12" s="2"/>
      <c r="AF12" s="2"/>
      <c r="AG12" s="2"/>
    </row>
    <row r="13" spans="1:33" ht="15">
      <c r="A13" s="2">
        <v>4</v>
      </c>
      <c r="B13" s="2" t="s">
        <v>143</v>
      </c>
      <c r="C13" s="11" t="s">
        <v>149</v>
      </c>
      <c r="D13" s="2">
        <f>Sheet7!AA13</f>
        <v>122</v>
      </c>
      <c r="E13" s="2">
        <f>Sheet7!AB13</f>
        <v>134</v>
      </c>
      <c r="F13" s="2">
        <f>Sheet7!AC13</f>
        <v>448</v>
      </c>
      <c r="G13" s="6">
        <f>Sheet7!AD13</f>
        <v>3.6721311475409837</v>
      </c>
      <c r="H13" s="2">
        <f>Sheet5!AE13</f>
        <v>0</v>
      </c>
      <c r="I13" s="2">
        <v>56</v>
      </c>
      <c r="J13" s="2"/>
      <c r="K13" s="2">
        <v>78</v>
      </c>
      <c r="L13" s="2"/>
      <c r="M13" s="2">
        <v>67</v>
      </c>
      <c r="N13" s="2"/>
      <c r="O13" s="2">
        <v>70</v>
      </c>
      <c r="P13" s="2"/>
      <c r="Q13" s="2">
        <v>45</v>
      </c>
      <c r="R13" s="2"/>
      <c r="S13" s="2">
        <v>55</v>
      </c>
      <c r="T13" s="2"/>
      <c r="U13" s="2">
        <v>44</v>
      </c>
      <c r="V13" s="2"/>
      <c r="W13" s="2">
        <f>SUM(I$6:$U$6)</f>
        <v>22</v>
      </c>
      <c r="X13" s="2">
        <f>SUMIF(I13:U13,"&gt;39.5",Sheet2!I$6:Sheet2!$U$6)</f>
        <v>20</v>
      </c>
      <c r="Y13" s="2">
        <f>SUM(I$6*J14,K$6*L14,$M$6*N14,$O$6*P14,$Q$6*R14,$S$6*T14,$U$6*V14)</f>
        <v>72</v>
      </c>
      <c r="Z13" s="6">
        <f>Y13/W13</f>
        <v>3.272727272727273</v>
      </c>
      <c r="AA13" s="2">
        <f>Sheet7!$AA$7+W13</f>
        <v>144</v>
      </c>
      <c r="AB13" s="2">
        <f>Sheet7!$AB$7+X13</f>
        <v>154</v>
      </c>
      <c r="AC13" s="2">
        <f>Sheet7!$AC$7+Y13</f>
        <v>514</v>
      </c>
      <c r="AD13" s="6">
        <f>AC13/AA13</f>
        <v>3.5694444444444446</v>
      </c>
      <c r="AE13" s="2">
        <f>Sheet2!AE13</f>
        <v>0</v>
      </c>
      <c r="AF13" s="2" t="str">
        <f>IF(AD13&gt;1,"GOOD STANDING","PROBATION")</f>
        <v>GOOD STANDING</v>
      </c>
      <c r="AG13" s="2" t="str">
        <f>IF(AD13&gt;4.49,"FIRST CLASS",IF(AD13&gt;3.49,"SECOND CLASS UPPER",IF(AD13&gt;2.49,"SECOND CLASS LOWER",IF(AD13&gt;1.49,"THIRD CLASS",IF(AD13&gt;0.99,"PASS",SHAKE)))))</f>
        <v>SECOND CLASS UPPER</v>
      </c>
    </row>
    <row r="14" spans="1:33" ht="15">
      <c r="A14" s="2"/>
      <c r="B14" s="2"/>
      <c r="C14" s="2"/>
      <c r="D14" s="2"/>
      <c r="E14" s="2"/>
      <c r="F14" s="2"/>
      <c r="G14" s="6"/>
      <c r="H14" s="2"/>
      <c r="I14" t="str">
        <f>IF(I13&gt;69.5,"A",IF(I13&gt;59.5,"B",IF(I13&gt;49.5,"C",IF(I13&gt;44.5,"D",IF(I13&gt;39.5,"E","F")))))</f>
        <v>C</v>
      </c>
      <c r="J14" t="str">
        <f>IF(I13&gt;69.5,"5",IF(I13&gt;59.5,"4",IF(I13&gt;49.5,"3",IF(I13&gt;44.5,"2",IF(I13&gt;39.5,"1","0")))))</f>
        <v>3</v>
      </c>
      <c r="K14" t="str">
        <f>IF(K13&gt;69.5,"A",IF(K13&gt;59.5,"B",IF(K13&gt;49.5,"C",IF(K13&gt;44.5,"D",IF(K13&gt;39.5,"E","F")))))</f>
        <v>A</v>
      </c>
      <c r="L14" t="str">
        <f>IF(K13&gt;69.5,"5",IF(K13&gt;59.5,"4",IF(K13&gt;49.5,"3",IF(K13&gt;44.5,"2",IF(K13&gt;39.5,"1","0")))))</f>
        <v>5</v>
      </c>
      <c r="M14" t="str">
        <f>IF(M13&gt;69.5,"A",IF(M13&gt;59.5,"B",IF(M13&gt;49.5,"C",IF(M13&gt;44.5,"D",IF(M13&gt;39.5,"E","F")))))</f>
        <v>B</v>
      </c>
      <c r="N14" t="str">
        <f>IF(M13&gt;69.5,"5",IF(M13&gt;59.5,"4",IF(M13&gt;49.5,"3",IF(M13&gt;44.5,"2",IF(M13&gt;39.5,"1","0")))))</f>
        <v>4</v>
      </c>
      <c r="O14" t="str">
        <f>IF(O13&gt;69.5,"A",IF(O13&gt;59.5,"B",IF(O13&gt;49.5,"C",IF(O13&gt;44.5,"D",IF(O13&gt;39.5,"E","F")))))</f>
        <v>A</v>
      </c>
      <c r="P14" t="str">
        <f>IF(O13&gt;69.5,"5",IF(O13&gt;59.5,"4",IF(O13&gt;49.5,"3",IF(O13&gt;44.5,"2",IF(O13&gt;39.5,"1","0")))))</f>
        <v>5</v>
      </c>
      <c r="Q14" t="str">
        <f>IF(Q13&gt;69.5,"A",IF(Q13&gt;59.5,"B",IF(Q13&gt;49.5,"C",IF(Q13&gt;44.5,"D",IF(Q13&gt;39.5,"E","F")))))</f>
        <v>D</v>
      </c>
      <c r="R14" t="str">
        <f>IF(Q13&gt;69.5,"5",IF(Q13&gt;59.5,"4",IF(Q13&gt;49.5,"3",IF(Q13&gt;44.5,"2",IF(Q13&gt;39.5,"1","0")))))</f>
        <v>2</v>
      </c>
      <c r="S14" t="str">
        <f>IF(S13&gt;69.5,"A",IF(S13&gt;59.5,"B",IF(S13&gt;49.5,"C",IF(S13&gt;44.5,"D",IF(S13&gt;39.5,"E","F")))))</f>
        <v>C</v>
      </c>
      <c r="T14" t="str">
        <f>IF(S13&gt;69.5,"5",IF(S13&gt;59.5,"4",IF(S13&gt;49.5,"3",IF(S13&gt;44.5,"2",IF(S13&gt;39.5,"1","0")))))</f>
        <v>3</v>
      </c>
      <c r="U14" t="str">
        <f>IF(U13&gt;69.5,"A",IF(U13&gt;59.5,"B",IF(U13&gt;49.5,"C",IF(U13&gt;44.5,"D",IF(U13&gt;39.5,"E","F")))))</f>
        <v>E</v>
      </c>
      <c r="V14" t="str">
        <f>IF(U13&gt;69.5,"5",IF(U13&gt;59.5,"4",IF(U13&gt;49.5,"3",IF(U13&gt;44.5,"2",IF(U13&gt;39.5,"1","0")))))</f>
        <v>1</v>
      </c>
      <c r="W14" s="2"/>
      <c r="X14" s="2"/>
      <c r="Y14" s="2"/>
      <c r="Z14" s="6"/>
      <c r="AA14" s="2"/>
      <c r="AB14" s="2"/>
      <c r="AC14" s="2"/>
      <c r="AD14" s="6"/>
      <c r="AE14" s="2"/>
      <c r="AF14" s="2"/>
      <c r="AG14" s="2"/>
    </row>
    <row r="15" spans="1:33" ht="15">
      <c r="A15" s="2">
        <v>5</v>
      </c>
      <c r="B15" s="2" t="s">
        <v>142</v>
      </c>
      <c r="C15" s="11" t="s">
        <v>150</v>
      </c>
      <c r="D15" s="2">
        <f>Sheet7!AA15</f>
        <v>122</v>
      </c>
      <c r="E15" s="2">
        <f>Sheet7!AB15</f>
        <v>134</v>
      </c>
      <c r="F15" s="2">
        <f>Sheet7!AC15</f>
        <v>469</v>
      </c>
      <c r="G15" s="6">
        <f>Sheet7!AD15</f>
        <v>3.8442622950819674</v>
      </c>
      <c r="H15" s="2">
        <f>Sheet5!AE15</f>
        <v>0</v>
      </c>
      <c r="I15" s="2">
        <v>62</v>
      </c>
      <c r="J15" s="2"/>
      <c r="K15" s="2">
        <v>87</v>
      </c>
      <c r="L15" s="2"/>
      <c r="M15" s="2">
        <v>77</v>
      </c>
      <c r="N15" s="2"/>
      <c r="O15" s="2">
        <v>70</v>
      </c>
      <c r="P15" s="2"/>
      <c r="Q15" s="2">
        <v>56</v>
      </c>
      <c r="R15" s="2"/>
      <c r="S15" s="2">
        <v>60</v>
      </c>
      <c r="T15" s="2"/>
      <c r="U15" s="2">
        <v>76</v>
      </c>
      <c r="V15" s="2"/>
      <c r="W15" s="2">
        <f>SUM(I$6:$U$6)</f>
        <v>22</v>
      </c>
      <c r="X15" s="2">
        <f>SUMIF(I15:U15,"&gt;39.5",Sheet2!I$6:Sheet2!$U$6)</f>
        <v>20</v>
      </c>
      <c r="Y15" s="2">
        <f>SUM(I$6*J16,K$6*L16,$M$6*N16,$O$6*P16,$Q$6*R16,$S$6*T16,$U$6*V16)</f>
        <v>97</v>
      </c>
      <c r="Z15" s="6">
        <f>Y15/W15</f>
        <v>4.409090909090909</v>
      </c>
      <c r="AA15" s="2">
        <f>Sheet7!$AA$7+W15</f>
        <v>144</v>
      </c>
      <c r="AB15" s="2">
        <f>Sheet7!$AB$7+X15</f>
        <v>154</v>
      </c>
      <c r="AC15" s="2">
        <f>Sheet7!$AC$7+Y15</f>
        <v>539</v>
      </c>
      <c r="AD15" s="6">
        <f>AC15/AA15</f>
        <v>3.7430555555555554</v>
      </c>
      <c r="AE15" s="2">
        <f>Sheet2!AE15</f>
        <v>0</v>
      </c>
      <c r="AF15" s="2" t="str">
        <f>IF(AD15&gt;1,"GOOD STANDING","PROBATION")</f>
        <v>GOOD STANDING</v>
      </c>
      <c r="AG15" s="2" t="str">
        <f>IF(AD15&gt;4.49,"FIRST CLASS",IF(AD15&gt;3.49,"SECOND CLASS UPPER",IF(AD15&gt;2.49,"SECOND CLASS LOWER",IF(AD15&gt;1.49,"THIRD CLASS",IF(AD15&gt;0.99,"PASS",SHAKE)))))</f>
        <v>SECOND CLASS UPPER</v>
      </c>
    </row>
    <row r="16" spans="1:33" ht="15">
      <c r="A16" s="2"/>
      <c r="B16" s="2"/>
      <c r="C16" s="2"/>
      <c r="D16" s="2"/>
      <c r="E16" s="2"/>
      <c r="F16" s="2"/>
      <c r="G16" s="6"/>
      <c r="H16" s="2"/>
      <c r="I16" t="str">
        <f>IF(I15&gt;69.5,"A",IF(I15&gt;59.5,"B",IF(I15&gt;49.5,"C",IF(I15&gt;44.5,"D",IF(I15&gt;39.5,"E","F")))))</f>
        <v>B</v>
      </c>
      <c r="J16" t="str">
        <f>IF(I15&gt;69.5,"5",IF(I15&gt;59.5,"4",IF(I15&gt;49.5,"3",IF(I15&gt;44.5,"2",IF(I15&gt;39.5,"1","0")))))</f>
        <v>4</v>
      </c>
      <c r="K16" t="str">
        <f>IF(K15&gt;69.5,"A",IF(K15&gt;59.5,"B",IF(K15&gt;49.5,"C",IF(K15&gt;44.5,"D",IF(K15&gt;39.5,"E","F")))))</f>
        <v>A</v>
      </c>
      <c r="L16" t="str">
        <f>IF(K15&gt;69.5,"5",IF(K15&gt;59.5,"4",IF(K15&gt;49.5,"3",IF(K15&gt;44.5,"2",IF(K15&gt;39.5,"1","0")))))</f>
        <v>5</v>
      </c>
      <c r="M16" t="str">
        <f>IF(M15&gt;69.5,"A",IF(M15&gt;59.5,"B",IF(M15&gt;49.5,"C",IF(M15&gt;44.5,"D",IF(M15&gt;39.5,"E","F")))))</f>
        <v>A</v>
      </c>
      <c r="N16" t="str">
        <f>IF(M15&gt;69.5,"5",IF(M15&gt;59.5,"4",IF(M15&gt;49.5,"3",IF(M15&gt;44.5,"2",IF(M15&gt;39.5,"1","0")))))</f>
        <v>5</v>
      </c>
      <c r="O16" t="str">
        <f>IF(O15&gt;69.5,"A",IF(O15&gt;59.5,"B",IF(O15&gt;49.5,"C",IF(O15&gt;44.5,"D",IF(O15&gt;39.5,"E","F")))))</f>
        <v>A</v>
      </c>
      <c r="P16" t="str">
        <f>IF(O15&gt;69.5,"5",IF(O15&gt;59.5,"4",IF(O15&gt;49.5,"3",IF(O15&gt;44.5,"2",IF(O15&gt;39.5,"1","0")))))</f>
        <v>5</v>
      </c>
      <c r="Q16" t="str">
        <f>IF(Q15&gt;69.5,"A",IF(Q15&gt;59.5,"B",IF(Q15&gt;49.5,"C",IF(Q15&gt;44.5,"D",IF(Q15&gt;39.5,"E","F")))))</f>
        <v>C</v>
      </c>
      <c r="R16" t="str">
        <f>IF(Q15&gt;69.5,"5",IF(Q15&gt;59.5,"4",IF(Q15&gt;49.5,"3",IF(Q15&gt;44.5,"2",IF(Q15&gt;39.5,"1","0")))))</f>
        <v>3</v>
      </c>
      <c r="S16" t="str">
        <f>IF(S15&gt;69.5,"A",IF(S15&gt;59.5,"B",IF(S15&gt;49.5,"C",IF(S15&gt;44.5,"D",IF(S15&gt;39.5,"E","F")))))</f>
        <v>B</v>
      </c>
      <c r="T16" t="str">
        <f>IF(S15&gt;69.5,"5",IF(S15&gt;59.5,"4",IF(S15&gt;49.5,"3",IF(S15&gt;44.5,"2",IF(S15&gt;39.5,"1","0")))))</f>
        <v>4</v>
      </c>
      <c r="U16" t="str">
        <f>IF(U15&gt;69.5,"A",IF(U15&gt;59.5,"B",IF(U15&gt;49.5,"C",IF(U15&gt;44.5,"D",IF(U15&gt;39.5,"E","F")))))</f>
        <v>A</v>
      </c>
      <c r="V16" t="str">
        <f>IF(U15&gt;69.5,"5",IF(U15&gt;59.5,"4",IF(U15&gt;49.5,"3",IF(U15&gt;44.5,"2",IF(U15&gt;39.5,"1","0")))))</f>
        <v>5</v>
      </c>
      <c r="W16" s="2"/>
      <c r="X16" s="2"/>
      <c r="Y16" s="2"/>
      <c r="Z16" s="6"/>
      <c r="AA16" s="2"/>
      <c r="AB16" s="2"/>
      <c r="AC16" s="2"/>
      <c r="AD16" s="6"/>
      <c r="AE16" s="2"/>
      <c r="AF16" s="2"/>
      <c r="AG16" s="2"/>
    </row>
    <row r="17" spans="1:33" ht="15">
      <c r="A17" s="2">
        <v>6</v>
      </c>
      <c r="B17" s="2" t="s">
        <v>144</v>
      </c>
      <c r="C17" s="11" t="s">
        <v>151</v>
      </c>
      <c r="D17" s="2">
        <f>Sheet7!AA17</f>
        <v>122</v>
      </c>
      <c r="E17" s="2">
        <f>Sheet7!AB17</f>
        <v>134</v>
      </c>
      <c r="F17" s="2">
        <f>Sheet7!AC17</f>
        <v>442</v>
      </c>
      <c r="G17" s="6">
        <f>Sheet7!AD17</f>
        <v>3.622950819672131</v>
      </c>
      <c r="H17" s="2">
        <f>Sheet5!AE17</f>
        <v>0</v>
      </c>
      <c r="I17" s="2">
        <v>40</v>
      </c>
      <c r="J17" s="2"/>
      <c r="K17" s="2">
        <v>44</v>
      </c>
      <c r="L17" s="2"/>
      <c r="M17" s="2">
        <v>40</v>
      </c>
      <c r="N17" s="2"/>
      <c r="O17" s="2">
        <v>56</v>
      </c>
      <c r="P17" s="2"/>
      <c r="Q17" s="2">
        <v>87</v>
      </c>
      <c r="R17" s="2"/>
      <c r="S17" s="2">
        <v>41</v>
      </c>
      <c r="T17" s="2"/>
      <c r="U17" s="2">
        <v>45</v>
      </c>
      <c r="V17" s="2"/>
      <c r="W17" s="2">
        <f>SUM(I$6:$U$6)</f>
        <v>22</v>
      </c>
      <c r="X17" s="2">
        <f>SUMIF(I17:U17,"&gt;39.5",Sheet2!I$6:Sheet2!$U$6)</f>
        <v>20</v>
      </c>
      <c r="Y17" s="2">
        <f>SUM(I$6*J18,K$6*L18,$M$6*N18,$O$6*P18,$Q$6*R18,$S$6*T18,$U$6*V18)</f>
        <v>43</v>
      </c>
      <c r="Z17" s="6">
        <f>Y17/W17</f>
        <v>1.9545454545454546</v>
      </c>
      <c r="AA17" s="2">
        <f>Sheet7!$AA$7+W17</f>
        <v>144</v>
      </c>
      <c r="AB17" s="2">
        <f>Sheet7!$AB$7+X17</f>
        <v>154</v>
      </c>
      <c r="AC17" s="2">
        <f>Sheet7!$AC$7+Y17</f>
        <v>485</v>
      </c>
      <c r="AD17" s="6">
        <f>AC17/AA17</f>
        <v>3.3680555555555554</v>
      </c>
      <c r="AE17" s="2">
        <f>Sheet2!AE17</f>
        <v>0</v>
      </c>
      <c r="AF17" s="2" t="str">
        <f>IF(AD17&gt;1,"GOOD STANDING","PROBATION")</f>
        <v>GOOD STANDING</v>
      </c>
      <c r="AG17" s="2" t="str">
        <f>IF(AD17&gt;4.49,"FIRST CLASS",IF(AD17&gt;3.49,"SECOND CLASS UPPER",IF(AD17&gt;2.49,"SECOND CLASS LOWER",IF(AD17&gt;1.49,"THIRD CLASS",IF(AD17&gt;0.99,"PASS",SHAKE)))))</f>
        <v>SECOND CLASS LOWER</v>
      </c>
    </row>
    <row r="18" spans="1:33" ht="15">
      <c r="A18" s="2"/>
      <c r="B18" s="2"/>
      <c r="C18" s="2"/>
      <c r="D18" s="2"/>
      <c r="E18" s="2"/>
      <c r="F18" s="2"/>
      <c r="G18" s="6"/>
      <c r="H18" s="2"/>
      <c r="I18" t="str">
        <f>IF(I17&gt;69.5,"A",IF(I17&gt;59.5,"B",IF(I17&gt;49.5,"C",IF(I17&gt;44.5,"D",IF(I17&gt;39.5,"E","F")))))</f>
        <v>E</v>
      </c>
      <c r="J18" t="str">
        <f>IF(I17&gt;69.5,"5",IF(I17&gt;59.5,"4",IF(I17&gt;49.5,"3",IF(I17&gt;44.5,"2",IF(I17&gt;39.5,"1","0")))))</f>
        <v>1</v>
      </c>
      <c r="K18" t="str">
        <f>IF(K17&gt;69.5,"A",IF(K17&gt;59.5,"B",IF(K17&gt;49.5,"C",IF(K17&gt;44.5,"D",IF(K17&gt;39.5,"E","F")))))</f>
        <v>E</v>
      </c>
      <c r="L18" t="str">
        <f>IF(K17&gt;69.5,"5",IF(K17&gt;59.5,"4",IF(K17&gt;49.5,"3",IF(K17&gt;44.5,"2",IF(K17&gt;39.5,"1","0")))))</f>
        <v>1</v>
      </c>
      <c r="M18" t="str">
        <f>IF(M17&gt;69.5,"A",IF(M17&gt;59.5,"B",IF(M17&gt;49.5,"C",IF(M17&gt;44.5,"D",IF(M17&gt;39.5,"E","F")))))</f>
        <v>E</v>
      </c>
      <c r="N18" t="str">
        <f>IF(M17&gt;69.5,"5",IF(M17&gt;59.5,"4",IF(M17&gt;49.5,"3",IF(M17&gt;44.5,"2",IF(M17&gt;39.5,"1","0")))))</f>
        <v>1</v>
      </c>
      <c r="O18" t="str">
        <f>IF(O17&gt;69.5,"A",IF(O17&gt;59.5,"B",IF(O17&gt;49.5,"C",IF(O17&gt;44.5,"D",IF(O17&gt;39.5,"E","F")))))</f>
        <v>C</v>
      </c>
      <c r="P18" t="str">
        <f>IF(O17&gt;69.5,"5",IF(O17&gt;59.5,"4",IF(O17&gt;49.5,"3",IF(O17&gt;44.5,"2",IF(O17&gt;39.5,"1","0")))))</f>
        <v>3</v>
      </c>
      <c r="Q18" t="str">
        <f>IF(Q17&gt;69.5,"A",IF(Q17&gt;59.5,"B",IF(Q17&gt;49.5,"C",IF(Q17&gt;44.5,"D",IF(Q17&gt;39.5,"E","F")))))</f>
        <v>A</v>
      </c>
      <c r="R18" t="str">
        <f>IF(Q17&gt;69.5,"5",IF(Q17&gt;59.5,"4",IF(Q17&gt;49.5,"3",IF(Q17&gt;44.5,"2",IF(Q17&gt;39.5,"1","0")))))</f>
        <v>5</v>
      </c>
      <c r="S18" t="str">
        <f>IF(S17&gt;69.5,"A",IF(S17&gt;59.5,"B",IF(S17&gt;49.5,"C",IF(S17&gt;44.5,"D",IF(S17&gt;39.5,"E","F")))))</f>
        <v>E</v>
      </c>
      <c r="T18" t="str">
        <f>IF(S17&gt;69.5,"5",IF(S17&gt;59.5,"4",IF(S17&gt;49.5,"3",IF(S17&gt;44.5,"2",IF(S17&gt;39.5,"1","0")))))</f>
        <v>1</v>
      </c>
      <c r="U18" t="str">
        <f>IF(U17&gt;69.5,"A",IF(U17&gt;59.5,"B",IF(U17&gt;49.5,"C",IF(U17&gt;44.5,"D",IF(U17&gt;39.5,"E","F")))))</f>
        <v>D</v>
      </c>
      <c r="V18" t="str">
        <f>IF(U17&gt;69.5,"5",IF(U17&gt;59.5,"4",IF(U17&gt;49.5,"3",IF(U17&gt;44.5,"2",IF(U17&gt;39.5,"1","0")))))</f>
        <v>2</v>
      </c>
      <c r="W18" s="2"/>
      <c r="X18" s="2"/>
      <c r="Y18" s="2"/>
      <c r="Z18" s="6"/>
      <c r="AA18" s="2"/>
      <c r="AB18" s="2"/>
      <c r="AC18" s="2"/>
      <c r="AD18" s="6"/>
      <c r="AE18" s="2"/>
      <c r="AF18" s="2"/>
      <c r="AG18" s="2"/>
    </row>
  </sheetData>
  <sheetProtection/>
  <mergeCells count="205">
    <mergeCell ref="AF17:AF18"/>
    <mergeCell ref="AG17:AG18"/>
    <mergeCell ref="AB17:AB18"/>
    <mergeCell ref="AC17:AC18"/>
    <mergeCell ref="AD17:AD18"/>
    <mergeCell ref="AE17:AE18"/>
    <mergeCell ref="X17:X18"/>
    <mergeCell ref="Y17:Y18"/>
    <mergeCell ref="Z17:Z18"/>
    <mergeCell ref="AA17:AA18"/>
    <mergeCell ref="Q17:R17"/>
    <mergeCell ref="S17:T17"/>
    <mergeCell ref="U17:V17"/>
    <mergeCell ref="W17:W18"/>
    <mergeCell ref="I17:J17"/>
    <mergeCell ref="K17:L17"/>
    <mergeCell ref="M17:N17"/>
    <mergeCell ref="O17:P17"/>
    <mergeCell ref="AF15:AF16"/>
    <mergeCell ref="AG15:AG16"/>
    <mergeCell ref="Q15:R15"/>
    <mergeCell ref="S15:T15"/>
    <mergeCell ref="U15:V15"/>
    <mergeCell ref="W15:W16"/>
    <mergeCell ref="A17:A18"/>
    <mergeCell ref="B17:B18"/>
    <mergeCell ref="C17:C18"/>
    <mergeCell ref="D17:D18"/>
    <mergeCell ref="E17:E18"/>
    <mergeCell ref="F17:F18"/>
    <mergeCell ref="G17:G18"/>
    <mergeCell ref="H17:H18"/>
    <mergeCell ref="AB15:AB16"/>
    <mergeCell ref="AC15:AC16"/>
    <mergeCell ref="AD15:AD16"/>
    <mergeCell ref="AE15:AE16"/>
    <mergeCell ref="X15:X16"/>
    <mergeCell ref="Y15:Y16"/>
    <mergeCell ref="Z15:Z16"/>
    <mergeCell ref="AA15:AA16"/>
    <mergeCell ref="I15:J15"/>
    <mergeCell ref="K15:L15"/>
    <mergeCell ref="M15:N15"/>
    <mergeCell ref="O15:P15"/>
    <mergeCell ref="AF13:AF14"/>
    <mergeCell ref="AG13:AG14"/>
    <mergeCell ref="Q13:R13"/>
    <mergeCell ref="S13:T13"/>
    <mergeCell ref="U13:V13"/>
    <mergeCell ref="W13:W14"/>
    <mergeCell ref="A15:A16"/>
    <mergeCell ref="B15:B16"/>
    <mergeCell ref="C15:C16"/>
    <mergeCell ref="D15:D16"/>
    <mergeCell ref="E15:E16"/>
    <mergeCell ref="F15:F16"/>
    <mergeCell ref="G15:G16"/>
    <mergeCell ref="H15:H16"/>
    <mergeCell ref="AB13:AB14"/>
    <mergeCell ref="AC13:AC14"/>
    <mergeCell ref="AD13:AD14"/>
    <mergeCell ref="AE13:AE14"/>
    <mergeCell ref="X13:X14"/>
    <mergeCell ref="Y13:Y14"/>
    <mergeCell ref="Z13:Z14"/>
    <mergeCell ref="AA13:AA14"/>
    <mergeCell ref="I13:J13"/>
    <mergeCell ref="K13:L13"/>
    <mergeCell ref="M13:N13"/>
    <mergeCell ref="O13:P13"/>
    <mergeCell ref="AF11:AF12"/>
    <mergeCell ref="AG11:AG12"/>
    <mergeCell ref="Q11:R11"/>
    <mergeCell ref="S11:T11"/>
    <mergeCell ref="U11:V11"/>
    <mergeCell ref="W11:W12"/>
    <mergeCell ref="A13:A14"/>
    <mergeCell ref="B13:B14"/>
    <mergeCell ref="C13:C14"/>
    <mergeCell ref="D13:D14"/>
    <mergeCell ref="E13:E14"/>
    <mergeCell ref="F13:F14"/>
    <mergeCell ref="G13:G14"/>
    <mergeCell ref="H13:H14"/>
    <mergeCell ref="AB11:AB12"/>
    <mergeCell ref="AC11:AC12"/>
    <mergeCell ref="AD11:AD12"/>
    <mergeCell ref="AE11:AE12"/>
    <mergeCell ref="X11:X12"/>
    <mergeCell ref="Y11:Y12"/>
    <mergeCell ref="Z11:Z12"/>
    <mergeCell ref="AA11:AA12"/>
    <mergeCell ref="I11:J11"/>
    <mergeCell ref="K11:L11"/>
    <mergeCell ref="M11:N11"/>
    <mergeCell ref="O11:P11"/>
    <mergeCell ref="AF9:AF10"/>
    <mergeCell ref="AG9:AG10"/>
    <mergeCell ref="Q9:R9"/>
    <mergeCell ref="S9:T9"/>
    <mergeCell ref="U9:V9"/>
    <mergeCell ref="W9:W10"/>
    <mergeCell ref="A11:A12"/>
    <mergeCell ref="B11:B12"/>
    <mergeCell ref="C11:C12"/>
    <mergeCell ref="D11:D12"/>
    <mergeCell ref="E11:E12"/>
    <mergeCell ref="F11:F12"/>
    <mergeCell ref="G11:G12"/>
    <mergeCell ref="H11:H12"/>
    <mergeCell ref="AB9:AB10"/>
    <mergeCell ref="AC9:AC10"/>
    <mergeCell ref="AD9:AD10"/>
    <mergeCell ref="AE9:AE10"/>
    <mergeCell ref="X9:X10"/>
    <mergeCell ref="Y9:Y10"/>
    <mergeCell ref="Z9:Z10"/>
    <mergeCell ref="AA9:AA10"/>
    <mergeCell ref="I9:J9"/>
    <mergeCell ref="K9:L9"/>
    <mergeCell ref="M9:N9"/>
    <mergeCell ref="O9:P9"/>
    <mergeCell ref="AF7:AF8"/>
    <mergeCell ref="AG7:AG8"/>
    <mergeCell ref="Q7:R7"/>
    <mergeCell ref="S7:T7"/>
    <mergeCell ref="U7:V7"/>
    <mergeCell ref="W7:W8"/>
    <mergeCell ref="A9:A10"/>
    <mergeCell ref="B9:B10"/>
    <mergeCell ref="C9:C10"/>
    <mergeCell ref="D9:D10"/>
    <mergeCell ref="E9:E10"/>
    <mergeCell ref="F9:F10"/>
    <mergeCell ref="G9:G10"/>
    <mergeCell ref="H9:H10"/>
    <mergeCell ref="AB7:AB8"/>
    <mergeCell ref="AC7:AC8"/>
    <mergeCell ref="AD7:AD8"/>
    <mergeCell ref="AE7:AE8"/>
    <mergeCell ref="X7:X8"/>
    <mergeCell ref="Y7:Y8"/>
    <mergeCell ref="Z7:Z8"/>
    <mergeCell ref="AA7:AA8"/>
    <mergeCell ref="M7:N7"/>
    <mergeCell ref="O7:P7"/>
    <mergeCell ref="E7:E8"/>
    <mergeCell ref="F7:F8"/>
    <mergeCell ref="G7:G8"/>
    <mergeCell ref="H7:H8"/>
    <mergeCell ref="A7:A8"/>
    <mergeCell ref="B7:B8"/>
    <mergeCell ref="C7:C8"/>
    <mergeCell ref="D7:D8"/>
    <mergeCell ref="I6:J6"/>
    <mergeCell ref="K6:L6"/>
    <mergeCell ref="H4:H6"/>
    <mergeCell ref="I7:J7"/>
    <mergeCell ref="K7:L7"/>
    <mergeCell ref="I4:J4"/>
    <mergeCell ref="AE4:AE6"/>
    <mergeCell ref="AF4:AF6"/>
    <mergeCell ref="AG4:AG6"/>
    <mergeCell ref="I5:J5"/>
    <mergeCell ref="K5:L5"/>
    <mergeCell ref="M5:N5"/>
    <mergeCell ref="O5:P5"/>
    <mergeCell ref="Q5:R5"/>
    <mergeCell ref="AD4:AD6"/>
    <mergeCell ref="X4:X6"/>
    <mergeCell ref="AB4:AB6"/>
    <mergeCell ref="AC4:AC6"/>
    <mergeCell ref="K4:L4"/>
    <mergeCell ref="M4:N4"/>
    <mergeCell ref="O4:P4"/>
    <mergeCell ref="U6:V6"/>
    <mergeCell ref="Y4:Y6"/>
    <mergeCell ref="Z4:Z6"/>
    <mergeCell ref="M6:N6"/>
    <mergeCell ref="O6:P6"/>
    <mergeCell ref="Q4:R4"/>
    <mergeCell ref="S4:T4"/>
    <mergeCell ref="U4:V4"/>
    <mergeCell ref="W4:W6"/>
    <mergeCell ref="Q6:R6"/>
    <mergeCell ref="AA4:AA6"/>
    <mergeCell ref="S6:T6"/>
    <mergeCell ref="S5:T5"/>
    <mergeCell ref="U5:V5"/>
    <mergeCell ref="A3:A6"/>
    <mergeCell ref="B3:B6"/>
    <mergeCell ref="C3:C6"/>
    <mergeCell ref="D3:H3"/>
    <mergeCell ref="D4:D6"/>
    <mergeCell ref="E4:E6"/>
    <mergeCell ref="F4:F6"/>
    <mergeCell ref="G4:G6"/>
    <mergeCell ref="E1:O1"/>
    <mergeCell ref="X1:AB1"/>
    <mergeCell ref="E2:O2"/>
    <mergeCell ref="R2:V2"/>
    <mergeCell ref="AA3:AD3"/>
    <mergeCell ref="AE3:AG3"/>
    <mergeCell ref="J3:V3"/>
    <mergeCell ref="W3:Z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CGPA CALCULATOR</dc:title>
  <dc:subject/>
  <dc:creator>SaveUnilag</dc:creator>
  <cp:keywords/>
  <dc:description/>
  <cp:lastModifiedBy>user</cp:lastModifiedBy>
  <cp:lastPrinted>2009-10-27T13:03:56Z</cp:lastPrinted>
  <dcterms:created xsi:type="dcterms:W3CDTF">2009-10-23T14:54:25Z</dcterms:created>
  <dcterms:modified xsi:type="dcterms:W3CDTF">2015-04-25T16:47:19Z</dcterms:modified>
  <cp:category/>
  <cp:version/>
  <cp:contentType/>
  <cp:contentStatus/>
</cp:coreProperties>
</file>